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6608" windowHeight="8328" tabRatio="589" activeTab="1"/>
  </bookViews>
  <sheets>
    <sheet name="คภ.พฐ 64" sheetId="2" r:id="rId1"/>
    <sheet name="กส. พฐ 64" sheetId="69" r:id="rId2"/>
    <sheet name="รวมผูกพันเดิม" sheetId="104" r:id="rId3"/>
  </sheets>
  <externalReferences>
    <externalReference r:id="rId4"/>
  </externalReferences>
  <definedNames>
    <definedName name="_xlnm._FilterDatabase" localSheetId="1" hidden="1">'กส. พฐ 64'!$A$8:$CA$126</definedName>
    <definedName name="_xlnm._FilterDatabase" localSheetId="0" hidden="1">'คภ.พฐ 64'!$A$8:$BG$158</definedName>
    <definedName name="_xlnm._FilterDatabase" localSheetId="2" hidden="1">รวมผูกพันเดิม!$A$6:$BE$14</definedName>
    <definedName name="cc">#REF!</definedName>
    <definedName name="Dุึ">'[1]คภ.คก. Safety People ภาคเหนือ'!#REF!</definedName>
    <definedName name="_xlnm.Print_Area" localSheetId="1">'กส. พฐ 64'!$A$2:$BL$126</definedName>
    <definedName name="_xlnm.Print_Area" localSheetId="0">'คภ.พฐ 64'!$A$2:$AW$157</definedName>
    <definedName name="_xlnm.Print_Area" localSheetId="2">รวมผูกพันเดิม!$A$2:$AV$14</definedName>
    <definedName name="_xlnm.Print_Titles" localSheetId="1">'กส. พฐ 64'!$8:$8</definedName>
    <definedName name="_xlnm.Print_Titles" localSheetId="0">'คภ.พฐ 64'!$8:$8</definedName>
    <definedName name="_xlnm.Print_Titles" localSheetId="2">รวมผูกพันเดิม!$6:$6</definedName>
    <definedName name="แ572">#REF!</definedName>
    <definedName name="ฤ3947">#REF!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 i="2" l="1"/>
  <c r="L7" i="2"/>
  <c r="AP126" i="69" l="1"/>
  <c r="AO126" i="69"/>
  <c r="AP125" i="69"/>
  <c r="AO125" i="69"/>
  <c r="AP124" i="69"/>
  <c r="AO124" i="69"/>
  <c r="AP123" i="69"/>
  <c r="AO123" i="69"/>
  <c r="AP122" i="69"/>
  <c r="AO122" i="69"/>
  <c r="AP121" i="69"/>
  <c r="AO121" i="69"/>
  <c r="AP120" i="69"/>
  <c r="AO120" i="69"/>
  <c r="AP119" i="69"/>
  <c r="AO119" i="69"/>
  <c r="AP118" i="69"/>
  <c r="AO118" i="69"/>
  <c r="AP117" i="69"/>
  <c r="AO117" i="69"/>
  <c r="AP116" i="69"/>
  <c r="AO116" i="69"/>
  <c r="AP115" i="69"/>
  <c r="AO115" i="69"/>
  <c r="AP114" i="69"/>
  <c r="AO114" i="69"/>
  <c r="AP113" i="69"/>
  <c r="AO113" i="69"/>
  <c r="AP112" i="69"/>
  <c r="AO112" i="69"/>
  <c r="AP111" i="69"/>
  <c r="AO111" i="69"/>
  <c r="AP110" i="69"/>
  <c r="AO110" i="69"/>
  <c r="AP109" i="69"/>
  <c r="AO109" i="69"/>
  <c r="AP108" i="69"/>
  <c r="AO108" i="69"/>
  <c r="AP107" i="69"/>
  <c r="AO107" i="69"/>
  <c r="AP106" i="69"/>
  <c r="AO106" i="69"/>
  <c r="AP105" i="69"/>
  <c r="AO105" i="69"/>
  <c r="AP104" i="69"/>
  <c r="AO104" i="69"/>
  <c r="AP103" i="69"/>
  <c r="AO103" i="69"/>
  <c r="AP102" i="69"/>
  <c r="AO102" i="69"/>
  <c r="AP101" i="69"/>
  <c r="AO101" i="69"/>
  <c r="AP100" i="69"/>
  <c r="AO100" i="69"/>
  <c r="AP99" i="69"/>
  <c r="AO99" i="69"/>
  <c r="AP98" i="69"/>
  <c r="AO98" i="69"/>
  <c r="AP97" i="69"/>
  <c r="AO97" i="69"/>
  <c r="AP96" i="69"/>
  <c r="AO96" i="69"/>
  <c r="AP95" i="69"/>
  <c r="AO95" i="69"/>
  <c r="AP94" i="69"/>
  <c r="AO94" i="69"/>
  <c r="AP93" i="69"/>
  <c r="AO93" i="69"/>
  <c r="AP92" i="69"/>
  <c r="AO92" i="69"/>
  <c r="AP91" i="69"/>
  <c r="AO91" i="69"/>
  <c r="AP90" i="69"/>
  <c r="AO90" i="69"/>
  <c r="AP89" i="69"/>
  <c r="AO89" i="69"/>
  <c r="AP88" i="69"/>
  <c r="AO88" i="69"/>
  <c r="AP87" i="69"/>
  <c r="AO87" i="69"/>
  <c r="AP86" i="69"/>
  <c r="AO86" i="69"/>
  <c r="AP85" i="69"/>
  <c r="AO85" i="69"/>
  <c r="AP84" i="69"/>
  <c r="AO84" i="69"/>
  <c r="AP83" i="69"/>
  <c r="AO83" i="69"/>
  <c r="AP82" i="69"/>
  <c r="AO82" i="69"/>
  <c r="AP81" i="69"/>
  <c r="AO81" i="69"/>
  <c r="AP80" i="69"/>
  <c r="AO80" i="69"/>
  <c r="AP79" i="69"/>
  <c r="AO79" i="69"/>
  <c r="AP78" i="69"/>
  <c r="AO78" i="69"/>
  <c r="AP77" i="69"/>
  <c r="AO77" i="69"/>
  <c r="AP76" i="69"/>
  <c r="AO76" i="69"/>
  <c r="AP75" i="69"/>
  <c r="AO75" i="69"/>
  <c r="AP74" i="69"/>
  <c r="AO74" i="69"/>
  <c r="AP73" i="69"/>
  <c r="AO73" i="69"/>
  <c r="AP72" i="69"/>
  <c r="AO72" i="69"/>
  <c r="AP71" i="69"/>
  <c r="AO71" i="69"/>
  <c r="AP70" i="69"/>
  <c r="AO70" i="69"/>
  <c r="AP69" i="69"/>
  <c r="AO69" i="69"/>
  <c r="AP68" i="69"/>
  <c r="AO68" i="69"/>
  <c r="AP67" i="69"/>
  <c r="AO67" i="69"/>
  <c r="AP66" i="69"/>
  <c r="AO66" i="69"/>
  <c r="AP65" i="69"/>
  <c r="AO65" i="69"/>
  <c r="AP64" i="69"/>
  <c r="AO64" i="69"/>
  <c r="AP63" i="69"/>
  <c r="AO63" i="69"/>
  <c r="AP62" i="69"/>
  <c r="AO62" i="69"/>
  <c r="AP61" i="69"/>
  <c r="AO61" i="69"/>
  <c r="AP60" i="69"/>
  <c r="AO60" i="69"/>
  <c r="AP59" i="69"/>
  <c r="AO59" i="69"/>
  <c r="AP58" i="69"/>
  <c r="AO58" i="69"/>
  <c r="AP57" i="69"/>
  <c r="AO57" i="69"/>
  <c r="AP56" i="69"/>
  <c r="AO56" i="69"/>
  <c r="AP55" i="69"/>
  <c r="AO55" i="69"/>
  <c r="AP54" i="69"/>
  <c r="AO54" i="69"/>
  <c r="AP53" i="69"/>
  <c r="AO53" i="69"/>
  <c r="AP52" i="69"/>
  <c r="AO52" i="69"/>
  <c r="AP51" i="69"/>
  <c r="AO51" i="69"/>
  <c r="AP50" i="69"/>
  <c r="AO50" i="69"/>
  <c r="AP49" i="69"/>
  <c r="AO49" i="69"/>
  <c r="AP48" i="69"/>
  <c r="AO48" i="69"/>
  <c r="AP47" i="69"/>
  <c r="AO47" i="69"/>
  <c r="AP46" i="69"/>
  <c r="AO46" i="69"/>
  <c r="AP45" i="69"/>
  <c r="AO45" i="69"/>
  <c r="AP44" i="69"/>
  <c r="AO44" i="69"/>
  <c r="AP43" i="69"/>
  <c r="AO43" i="69"/>
  <c r="AP42" i="69"/>
  <c r="AO42" i="69"/>
  <c r="AP41" i="69"/>
  <c r="AO41" i="69"/>
  <c r="AP40" i="69"/>
  <c r="AO40" i="69"/>
  <c r="AP39" i="69"/>
  <c r="AO39" i="69"/>
  <c r="AP38" i="69"/>
  <c r="AO38" i="69"/>
  <c r="AP37" i="69"/>
  <c r="AO37" i="69"/>
  <c r="AP36" i="69"/>
  <c r="AO36" i="69"/>
  <c r="AP35" i="69"/>
  <c r="AO35" i="69"/>
  <c r="AP34" i="69"/>
  <c r="AO34" i="69"/>
  <c r="AP33" i="69"/>
  <c r="AO33" i="69"/>
  <c r="AP32" i="69"/>
  <c r="AO32" i="69"/>
  <c r="AP31" i="69"/>
  <c r="AO31" i="69"/>
  <c r="AP30" i="69"/>
  <c r="AO30" i="69"/>
  <c r="AP29" i="69"/>
  <c r="AO29" i="69"/>
  <c r="AP28" i="69"/>
  <c r="AO28" i="69"/>
  <c r="AP27" i="69"/>
  <c r="AO27" i="69"/>
  <c r="AP25" i="69"/>
  <c r="AO25" i="69"/>
  <c r="AP24" i="69"/>
  <c r="AO24" i="69"/>
  <c r="AP23" i="69"/>
  <c r="AO23" i="69"/>
  <c r="AP22" i="69"/>
  <c r="AO22" i="69"/>
  <c r="AP21" i="69"/>
  <c r="AO21" i="69"/>
  <c r="AP20" i="69"/>
  <c r="AO20" i="69"/>
  <c r="AP19" i="69"/>
  <c r="AO19" i="69"/>
  <c r="AP18" i="69"/>
  <c r="AO18" i="69"/>
  <c r="AP16" i="69"/>
  <c r="AO16" i="69"/>
  <c r="AP15" i="69"/>
  <c r="AO15" i="69"/>
  <c r="AP14" i="69"/>
  <c r="AO14" i="69"/>
  <c r="AP13" i="69"/>
  <c r="AO13" i="69"/>
  <c r="AP12" i="69"/>
  <c r="AO12" i="69"/>
  <c r="AP11" i="69"/>
  <c r="AO11" i="69"/>
  <c r="AP10" i="69"/>
  <c r="AO10" i="69"/>
  <c r="AP9" i="69"/>
  <c r="AO9" i="69"/>
  <c r="AO2" i="69" l="1"/>
  <c r="AP2" i="69"/>
  <c r="J13" i="2"/>
  <c r="J20" i="2"/>
  <c r="J32" i="2"/>
  <c r="J39" i="2"/>
  <c r="J46" i="2"/>
  <c r="J58" i="2"/>
  <c r="J66" i="2"/>
  <c r="J73" i="2"/>
  <c r="J79" i="2"/>
  <c r="J87" i="2"/>
  <c r="J94" i="2"/>
  <c r="J100" i="2"/>
  <c r="J107" i="2"/>
  <c r="J114" i="2"/>
  <c r="J122" i="2"/>
  <c r="J135" i="2"/>
  <c r="J149" i="2"/>
  <c r="J157" i="2"/>
  <c r="J12" i="2"/>
  <c r="J19" i="2"/>
  <c r="J27" i="2"/>
  <c r="J31" i="2"/>
  <c r="J38" i="2"/>
  <c r="J45" i="2"/>
  <c r="J52" i="2"/>
  <c r="J57" i="2"/>
  <c r="J65" i="2"/>
  <c r="J72" i="2"/>
  <c r="J86" i="2"/>
  <c r="J93" i="2"/>
  <c r="J99" i="2"/>
  <c r="J106" i="2"/>
  <c r="J121" i="2"/>
  <c r="J129" i="2"/>
  <c r="J134" i="2"/>
  <c r="J148" i="2"/>
  <c r="J156" i="2"/>
  <c r="J14" i="2"/>
  <c r="J21" i="2"/>
  <c r="J33" i="2"/>
  <c r="J40" i="2"/>
  <c r="J47" i="2"/>
  <c r="J59" i="2"/>
  <c r="J67" i="2"/>
  <c r="J80" i="2"/>
  <c r="J88" i="2"/>
  <c r="J108" i="2"/>
  <c r="J115" i="2"/>
  <c r="J123" i="2"/>
  <c r="J130" i="2"/>
  <c r="J136" i="2"/>
  <c r="J142" i="2"/>
  <c r="J150" i="2"/>
  <c r="J158" i="2"/>
  <c r="J15" i="2"/>
  <c r="J22" i="2"/>
  <c r="J34" i="2"/>
  <c r="J41" i="2"/>
  <c r="J48" i="2"/>
  <c r="J60" i="2"/>
  <c r="J68" i="2"/>
  <c r="J74" i="2"/>
  <c r="J81" i="2"/>
  <c r="J89" i="2"/>
  <c r="J95" i="2"/>
  <c r="J109" i="2"/>
  <c r="J116" i="2"/>
  <c r="J124" i="2"/>
  <c r="J137" i="2"/>
  <c r="J143" i="2"/>
  <c r="J151" i="2"/>
  <c r="J16" i="2"/>
  <c r="J23" i="2"/>
  <c r="J28" i="2"/>
  <c r="J35" i="2"/>
  <c r="J42" i="2"/>
  <c r="J53" i="2"/>
  <c r="J61" i="2"/>
  <c r="J75" i="2"/>
  <c r="J82" i="2"/>
  <c r="J90" i="2"/>
  <c r="J117" i="2"/>
  <c r="J125" i="2"/>
  <c r="J138" i="2"/>
  <c r="J144" i="2"/>
  <c r="J152" i="2"/>
  <c r="J9" i="2"/>
  <c r="J17" i="2"/>
  <c r="J24" i="2"/>
  <c r="J29" i="2"/>
  <c r="J36" i="2"/>
  <c r="J49" i="2"/>
  <c r="J54" i="2"/>
  <c r="J62" i="2"/>
  <c r="J83" i="2"/>
  <c r="J91" i="2"/>
  <c r="J96" i="2"/>
  <c r="J103" i="2"/>
  <c r="J111" i="2"/>
  <c r="J126" i="2"/>
  <c r="J132" i="2"/>
  <c r="J139" i="2"/>
  <c r="J145" i="2"/>
  <c r="J153" i="2"/>
  <c r="J10" i="2"/>
  <c r="J18" i="2"/>
  <c r="J25" i="2"/>
  <c r="J30" i="2"/>
  <c r="J37" i="2"/>
  <c r="J43" i="2"/>
  <c r="J50" i="2"/>
  <c r="J55" i="2"/>
  <c r="J63" i="2"/>
  <c r="J70" i="2"/>
  <c r="J76" i="2"/>
  <c r="J84" i="2"/>
  <c r="J92" i="2"/>
  <c r="J97" i="2"/>
  <c r="J104" i="2"/>
  <c r="J112" i="2"/>
  <c r="J119" i="2"/>
  <c r="J133" i="2"/>
  <c r="J140" i="2"/>
  <c r="J146" i="2"/>
  <c r="J154" i="2"/>
  <c r="J11" i="2"/>
  <c r="J26" i="2"/>
  <c r="J44" i="2"/>
  <c r="J51" i="2"/>
  <c r="J56" i="2"/>
  <c r="J64" i="2"/>
  <c r="J71" i="2"/>
  <c r="J77" i="2"/>
  <c r="J78" i="2"/>
  <c r="J85" i="2"/>
  <c r="J98" i="2"/>
  <c r="J105" i="2"/>
  <c r="J120" i="2"/>
  <c r="J141" i="2"/>
  <c r="J147" i="2"/>
  <c r="J155" i="2"/>
  <c r="J131" i="2"/>
  <c r="J102" i="2"/>
  <c r="J110" i="2"/>
  <c r="J118" i="2"/>
  <c r="J127" i="2"/>
  <c r="J128" i="2"/>
  <c r="J113" i="2"/>
  <c r="J101" i="2"/>
  <c r="J69" i="2"/>
  <c r="J7" i="2" l="1"/>
  <c r="AT26" i="69" l="1"/>
  <c r="AS26" i="69"/>
  <c r="AR26" i="69"/>
  <c r="AQ26" i="69"/>
  <c r="AT17" i="69"/>
  <c r="AS17" i="69"/>
  <c r="AR17" i="69"/>
  <c r="AQ17" i="69"/>
  <c r="AT2" i="69" l="1"/>
  <c r="AS2" i="69"/>
  <c r="AR2" i="69"/>
  <c r="W126" i="69"/>
  <c r="W125" i="69"/>
  <c r="W124" i="69"/>
  <c r="W123" i="69"/>
  <c r="W122" i="69"/>
  <c r="W121" i="69"/>
  <c r="W120" i="69"/>
  <c r="W119" i="69"/>
  <c r="W118" i="69"/>
  <c r="W117" i="69"/>
  <c r="W116" i="69"/>
  <c r="W115" i="69"/>
  <c r="W114" i="69"/>
  <c r="W113" i="69"/>
  <c r="W112" i="69"/>
  <c r="W111" i="69"/>
  <c r="W110" i="69"/>
  <c r="W109" i="69"/>
  <c r="W108" i="69"/>
  <c r="W107" i="69"/>
  <c r="W106" i="69"/>
  <c r="W105" i="69"/>
  <c r="W104" i="69"/>
  <c r="W103" i="69"/>
  <c r="W102" i="69"/>
  <c r="W101" i="69"/>
  <c r="W100" i="69"/>
  <c r="W99" i="69"/>
  <c r="W98" i="69"/>
  <c r="W97" i="69"/>
  <c r="W96" i="69"/>
  <c r="W95" i="69"/>
  <c r="W94" i="69"/>
  <c r="W93" i="69"/>
  <c r="W92" i="69"/>
  <c r="W91" i="69"/>
  <c r="W90" i="69"/>
  <c r="W89" i="69"/>
  <c r="W88" i="69"/>
  <c r="W87" i="69"/>
  <c r="W86" i="69"/>
  <c r="W85" i="69"/>
  <c r="W84" i="69"/>
  <c r="W83" i="69"/>
  <c r="W82" i="69"/>
  <c r="W81" i="69"/>
  <c r="W80" i="69"/>
  <c r="W79" i="69"/>
  <c r="W78" i="69"/>
  <c r="W77" i="69"/>
  <c r="W76" i="69"/>
  <c r="W75" i="69"/>
  <c r="W74" i="69"/>
  <c r="W73" i="69"/>
  <c r="W72" i="69"/>
  <c r="W71" i="69"/>
  <c r="W70" i="69"/>
  <c r="W69" i="69"/>
  <c r="W68" i="69"/>
  <c r="W67" i="69"/>
  <c r="W66" i="69"/>
  <c r="W65" i="69"/>
  <c r="W64" i="69"/>
  <c r="W63" i="69"/>
  <c r="W62" i="69"/>
  <c r="W61" i="69"/>
  <c r="W60" i="69"/>
  <c r="W59" i="69"/>
  <c r="W58" i="69"/>
  <c r="W57" i="69"/>
  <c r="W56" i="69"/>
  <c r="W55" i="69"/>
  <c r="W54" i="69"/>
  <c r="W53" i="69"/>
  <c r="W52" i="69"/>
  <c r="W51" i="69"/>
  <c r="W50" i="69"/>
  <c r="W49" i="69"/>
  <c r="W48" i="69"/>
  <c r="W47" i="69"/>
  <c r="W46" i="69"/>
  <c r="W45" i="69"/>
  <c r="W44" i="69"/>
  <c r="W43" i="69"/>
  <c r="W42" i="69"/>
  <c r="W41" i="69"/>
  <c r="W40" i="69"/>
  <c r="W39" i="69"/>
  <c r="W38" i="69"/>
  <c r="W37" i="69"/>
  <c r="W36" i="69"/>
  <c r="W35" i="69"/>
  <c r="W34" i="69"/>
  <c r="W33" i="69"/>
  <c r="W32" i="69"/>
  <c r="W31" i="69"/>
  <c r="W30" i="69"/>
  <c r="W29" i="69"/>
  <c r="W28" i="69"/>
  <c r="W27" i="69"/>
  <c r="W26" i="69"/>
  <c r="W25" i="69"/>
  <c r="W24" i="69"/>
  <c r="W23" i="69"/>
  <c r="W22" i="69"/>
  <c r="W21" i="69"/>
  <c r="W20" i="69"/>
  <c r="W19" i="69"/>
  <c r="W18" i="69"/>
  <c r="W17" i="69"/>
  <c r="W16" i="69"/>
  <c r="W15" i="69"/>
  <c r="W14" i="69"/>
  <c r="W13" i="69"/>
  <c r="W12" i="69"/>
  <c r="W11" i="69"/>
  <c r="W10" i="69"/>
  <c r="W9" i="69"/>
  <c r="R42" i="69" l="1"/>
  <c r="R74" i="69"/>
  <c r="R114" i="69"/>
  <c r="R9" i="69"/>
  <c r="R17" i="69"/>
  <c r="R25" i="69"/>
  <c r="R33" i="69"/>
  <c r="R41" i="69"/>
  <c r="R49" i="69"/>
  <c r="R57" i="69"/>
  <c r="R65" i="69"/>
  <c r="R73" i="69"/>
  <c r="R81" i="69"/>
  <c r="R89" i="69"/>
  <c r="R97" i="69"/>
  <c r="R105" i="69"/>
  <c r="R113" i="69"/>
  <c r="R121" i="69"/>
  <c r="R50" i="69"/>
  <c r="R122" i="69"/>
  <c r="R11" i="69"/>
  <c r="R19" i="69"/>
  <c r="R27" i="69"/>
  <c r="R35" i="69"/>
  <c r="R43" i="69"/>
  <c r="R51" i="69"/>
  <c r="R59" i="69"/>
  <c r="R67" i="69"/>
  <c r="R75" i="69"/>
  <c r="R83" i="69"/>
  <c r="R91" i="69"/>
  <c r="R99" i="69"/>
  <c r="R107" i="69"/>
  <c r="R115" i="69"/>
  <c r="R123" i="69"/>
  <c r="R10" i="69"/>
  <c r="R66" i="69"/>
  <c r="R28" i="69"/>
  <c r="R52" i="69"/>
  <c r="R76" i="69"/>
  <c r="R100" i="69"/>
  <c r="R116" i="69"/>
  <c r="R34" i="69"/>
  <c r="R98" i="69"/>
  <c r="R12" i="69"/>
  <c r="R20" i="69"/>
  <c r="R36" i="69"/>
  <c r="R44" i="69"/>
  <c r="R60" i="69"/>
  <c r="R68" i="69"/>
  <c r="R84" i="69"/>
  <c r="R92" i="69"/>
  <c r="R108" i="69"/>
  <c r="R124" i="69"/>
  <c r="R13" i="69"/>
  <c r="R21" i="69"/>
  <c r="R29" i="69"/>
  <c r="R37" i="69"/>
  <c r="R45" i="69"/>
  <c r="R53" i="69"/>
  <c r="R61" i="69"/>
  <c r="R69" i="69"/>
  <c r="R77" i="69"/>
  <c r="R85" i="69"/>
  <c r="R93" i="69"/>
  <c r="R101" i="69"/>
  <c r="R109" i="69"/>
  <c r="R117" i="69"/>
  <c r="R125" i="69"/>
  <c r="R82" i="69"/>
  <c r="R14" i="69"/>
  <c r="R22" i="69"/>
  <c r="R30" i="69"/>
  <c r="R38" i="69"/>
  <c r="R46" i="69"/>
  <c r="R54" i="69"/>
  <c r="R62" i="69"/>
  <c r="R70" i="69"/>
  <c r="R78" i="69"/>
  <c r="R86" i="69"/>
  <c r="R94" i="69"/>
  <c r="R102" i="69"/>
  <c r="R110" i="69"/>
  <c r="R118" i="69"/>
  <c r="R126" i="69"/>
  <c r="R26" i="69"/>
  <c r="R58" i="69"/>
  <c r="R106" i="69"/>
  <c r="R31" i="69"/>
  <c r="R63" i="69"/>
  <c r="R95" i="69"/>
  <c r="R119" i="69"/>
  <c r="R18" i="69"/>
  <c r="R90" i="69"/>
  <c r="R15" i="69"/>
  <c r="R23" i="69"/>
  <c r="R39" i="69"/>
  <c r="R47" i="69"/>
  <c r="R55" i="69"/>
  <c r="R71" i="69"/>
  <c r="R79" i="69"/>
  <c r="R87" i="69"/>
  <c r="R103" i="69"/>
  <c r="R111" i="69"/>
  <c r="R16" i="69"/>
  <c r="R24" i="69"/>
  <c r="R32" i="69"/>
  <c r="R40" i="69"/>
  <c r="R48" i="69"/>
  <c r="R56" i="69"/>
  <c r="R64" i="69"/>
  <c r="R72" i="69"/>
  <c r="R80" i="69"/>
  <c r="R88" i="69"/>
  <c r="R96" i="69"/>
  <c r="R104" i="69"/>
  <c r="R112" i="69"/>
  <c r="R120" i="69"/>
  <c r="L7" i="69"/>
  <c r="M7" i="69"/>
  <c r="T7" i="69"/>
  <c r="T5" i="69" s="1"/>
  <c r="U7" i="69"/>
  <c r="V7" i="69"/>
  <c r="S7" i="69"/>
  <c r="AQ2" i="69" l="1"/>
  <c r="W7" i="69" l="1"/>
  <c r="Y58" i="104" l="1"/>
  <c r="Y57" i="104"/>
  <c r="Y56" i="104"/>
  <c r="Y55" i="104"/>
  <c r="Y54" i="104"/>
  <c r="Y53" i="104"/>
  <c r="Y52" i="104"/>
  <c r="Y51" i="104"/>
  <c r="Y50" i="104"/>
  <c r="Y49" i="104"/>
  <c r="Y48" i="104"/>
  <c r="Y47" i="104"/>
  <c r="Y46" i="104"/>
  <c r="Y45" i="104"/>
  <c r="Y44" i="104"/>
  <c r="Y43" i="104"/>
  <c r="Y42" i="104"/>
  <c r="Y41" i="104"/>
  <c r="Y40" i="104"/>
  <c r="Y39" i="104"/>
  <c r="Y38" i="104"/>
  <c r="Y37" i="104"/>
  <c r="Y36" i="104"/>
  <c r="Y35" i="104"/>
  <c r="Y34" i="104"/>
  <c r="Y33" i="104"/>
  <c r="Y32" i="104"/>
  <c r="Y31" i="104"/>
  <c r="Y30" i="104"/>
  <c r="Y29" i="104"/>
  <c r="Y28" i="104"/>
  <c r="Y27" i="104"/>
  <c r="Y26" i="104"/>
  <c r="Y25" i="104"/>
  <c r="Y24" i="104"/>
  <c r="Y23" i="104"/>
  <c r="Y22" i="104"/>
  <c r="Y21" i="104"/>
  <c r="Y14" i="104"/>
  <c r="Y13" i="104"/>
  <c r="Y12" i="104"/>
  <c r="Y11" i="104"/>
  <c r="Y10" i="104"/>
  <c r="Y9" i="104"/>
  <c r="Y8" i="104"/>
  <c r="Y7" i="104"/>
  <c r="AT5" i="104"/>
  <c r="AS5" i="104"/>
  <c r="AK5" i="104"/>
  <c r="X5" i="104"/>
  <c r="W5" i="104"/>
  <c r="V5" i="104"/>
  <c r="U5" i="104"/>
  <c r="T5" i="104"/>
  <c r="S5" i="104"/>
  <c r="R5" i="104"/>
  <c r="Q5" i="104"/>
  <c r="P5" i="104"/>
  <c r="O5" i="104"/>
  <c r="N5" i="104"/>
  <c r="M5" i="104"/>
  <c r="L5" i="104"/>
  <c r="K5" i="104"/>
  <c r="J5" i="104"/>
  <c r="F5" i="104"/>
  <c r="E5" i="104"/>
  <c r="D5" i="104"/>
  <c r="K7" i="69" l="1"/>
  <c r="G7" i="2" l="1"/>
  <c r="Q126" i="69" l="1"/>
  <c r="Q125" i="69"/>
  <c r="Q124" i="69"/>
  <c r="Q123" i="69"/>
  <c r="Q122" i="69"/>
  <c r="Q121" i="69"/>
  <c r="Q120" i="69"/>
  <c r="Q119" i="69"/>
  <c r="Q118" i="69"/>
  <c r="Q117" i="69"/>
  <c r="Q116" i="69"/>
  <c r="Q115" i="69"/>
  <c r="Q114" i="69"/>
  <c r="Q113" i="69"/>
  <c r="Q112" i="69"/>
  <c r="Q111" i="69"/>
  <c r="Q110" i="69"/>
  <c r="Q109" i="69"/>
  <c r="Q108" i="69"/>
  <c r="Q107" i="69"/>
  <c r="Q106" i="69"/>
  <c r="Q105" i="69"/>
  <c r="Q104" i="69"/>
  <c r="Q103" i="69"/>
  <c r="Q102" i="69"/>
  <c r="Q101" i="69"/>
  <c r="AH126" i="69" l="1"/>
  <c r="N96" i="69" l="1"/>
  <c r="N95" i="69"/>
  <c r="N94" i="69"/>
  <c r="N93" i="69"/>
  <c r="N92" i="69"/>
  <c r="N91" i="69"/>
  <c r="N90" i="69"/>
  <c r="N89" i="69"/>
  <c r="N88" i="69"/>
  <c r="N87" i="69"/>
  <c r="N86" i="69"/>
  <c r="N85" i="69"/>
  <c r="N84" i="69"/>
  <c r="N83" i="69"/>
  <c r="N82" i="69"/>
  <c r="N81" i="69"/>
  <c r="N80" i="69"/>
  <c r="N79" i="69"/>
  <c r="N78" i="69"/>
  <c r="N77" i="69"/>
  <c r="N76" i="69"/>
  <c r="N75" i="69"/>
  <c r="N74" i="69"/>
  <c r="N73" i="69"/>
  <c r="N72" i="69"/>
  <c r="N71" i="69"/>
  <c r="N70" i="69"/>
  <c r="N69" i="69"/>
  <c r="N68" i="69"/>
  <c r="N67" i="69"/>
  <c r="N66" i="69"/>
  <c r="N65" i="69"/>
  <c r="N64" i="69"/>
  <c r="N63" i="69"/>
  <c r="N62" i="69"/>
  <c r="N61" i="69"/>
  <c r="N60" i="69"/>
  <c r="N59" i="69"/>
  <c r="N58" i="69"/>
  <c r="N57" i="69"/>
  <c r="N56" i="69"/>
  <c r="N24" i="69"/>
  <c r="N40" i="69"/>
  <c r="N100" i="69"/>
  <c r="N99" i="69"/>
  <c r="N98" i="69"/>
  <c r="N97" i="69"/>
  <c r="N13" i="69"/>
  <c r="N37" i="69"/>
  <c r="N23" i="69"/>
  <c r="N28" i="69"/>
  <c r="N53" i="69"/>
  <c r="N55" i="69"/>
  <c r="N54" i="69"/>
  <c r="N39" i="69"/>
  <c r="N22" i="69"/>
  <c r="N52" i="69"/>
  <c r="N51" i="69"/>
  <c r="N21" i="69"/>
  <c r="N20" i="69"/>
  <c r="N19" i="69"/>
  <c r="N15" i="69"/>
  <c r="N14" i="69"/>
  <c r="N50" i="69"/>
  <c r="N36" i="69"/>
  <c r="N35" i="69"/>
  <c r="N12" i="69"/>
  <c r="N11" i="69"/>
  <c r="N10" i="69"/>
  <c r="N49" i="69"/>
  <c r="N48" i="69"/>
  <c r="N47" i="69"/>
  <c r="N34" i="69"/>
  <c r="N33" i="69"/>
  <c r="N32" i="69"/>
  <c r="N31" i="69"/>
  <c r="N46" i="69"/>
  <c r="N45" i="69"/>
  <c r="N30" i="69"/>
  <c r="N42" i="69"/>
  <c r="N44" i="69"/>
  <c r="N41" i="69"/>
  <c r="N9" i="69"/>
  <c r="N43" i="69"/>
  <c r="N38" i="69"/>
  <c r="N27" i="69"/>
  <c r="N25" i="69"/>
  <c r="N26" i="69"/>
  <c r="N16" i="69"/>
  <c r="N18" i="69"/>
  <c r="N29" i="69"/>
  <c r="N17" i="69"/>
  <c r="N7" i="69" l="1"/>
  <c r="Q45" i="69"/>
  <c r="Q61" i="69"/>
  <c r="Q93" i="69"/>
  <c r="Q78" i="69"/>
  <c r="Q16" i="69"/>
  <c r="Q30" i="69"/>
  <c r="Q35" i="69"/>
  <c r="Q21" i="69"/>
  <c r="Q39" i="69"/>
  <c r="Q99" i="69"/>
  <c r="Q63" i="69"/>
  <c r="Q71" i="69"/>
  <c r="Q79" i="69"/>
  <c r="Q87" i="69"/>
  <c r="Q95" i="69"/>
  <c r="Q38" i="69"/>
  <c r="Q19" i="69"/>
  <c r="Q85" i="69"/>
  <c r="Q48" i="69"/>
  <c r="Q70" i="69"/>
  <c r="Q9" i="69"/>
  <c r="Q31" i="69"/>
  <c r="Q36" i="69"/>
  <c r="Q51" i="69"/>
  <c r="Q28" i="69"/>
  <c r="Q97" i="69"/>
  <c r="Q100" i="69"/>
  <c r="Q56" i="69"/>
  <c r="Q64" i="69"/>
  <c r="Q72" i="69"/>
  <c r="Q80" i="69"/>
  <c r="Q88" i="69"/>
  <c r="Q96" i="69"/>
  <c r="Q24" i="69"/>
  <c r="Q94" i="69"/>
  <c r="Q41" i="69"/>
  <c r="Q32" i="69"/>
  <c r="Q49" i="69"/>
  <c r="Q52" i="69"/>
  <c r="Q54" i="69"/>
  <c r="Q57" i="69"/>
  <c r="Q65" i="69"/>
  <c r="Q73" i="69"/>
  <c r="Q81" i="69"/>
  <c r="Q89" i="69"/>
  <c r="Q11" i="69"/>
  <c r="Q77" i="69"/>
  <c r="Q12" i="69"/>
  <c r="Q86" i="69"/>
  <c r="Q29" i="69"/>
  <c r="Q25" i="69"/>
  <c r="Q33" i="69"/>
  <c r="Q50" i="69"/>
  <c r="Q55" i="69"/>
  <c r="Q23" i="69"/>
  <c r="Q58" i="69"/>
  <c r="Q66" i="69"/>
  <c r="Q74" i="69"/>
  <c r="Q82" i="69"/>
  <c r="Q90" i="69"/>
  <c r="Q44" i="69"/>
  <c r="Q14" i="69"/>
  <c r="Q37" i="69"/>
  <c r="Q98" i="69"/>
  <c r="Q40" i="69"/>
  <c r="Q59" i="69"/>
  <c r="Q67" i="69"/>
  <c r="Q75" i="69"/>
  <c r="Q83" i="69"/>
  <c r="Q91" i="69"/>
  <c r="Q47" i="69"/>
  <c r="Q13" i="69"/>
  <c r="Q69" i="69"/>
  <c r="Q46" i="69"/>
  <c r="Q20" i="69"/>
  <c r="Q62" i="69"/>
  <c r="Q18" i="69"/>
  <c r="Q27" i="69"/>
  <c r="Q43" i="69"/>
  <c r="Q42" i="69"/>
  <c r="Q34" i="69"/>
  <c r="Q10" i="69"/>
  <c r="Q15" i="69"/>
  <c r="Q22" i="69"/>
  <c r="Q53" i="69"/>
  <c r="Q60" i="69"/>
  <c r="Q68" i="69"/>
  <c r="Q76" i="69"/>
  <c r="Q84" i="69"/>
  <c r="Q92" i="69"/>
  <c r="O17" i="69"/>
  <c r="O26" i="69"/>
  <c r="P7" i="69" l="1"/>
  <c r="O7" i="69"/>
  <c r="Q26" i="69"/>
  <c r="Q17" i="69"/>
  <c r="Q7" i="69" l="1"/>
  <c r="H158" i="2" l="1"/>
  <c r="H157" i="2"/>
  <c r="H156" i="2"/>
  <c r="H155" i="2"/>
  <c r="H154" i="2"/>
  <c r="H135" i="2"/>
  <c r="H134" i="2"/>
  <c r="H133" i="2"/>
  <c r="H132" i="2"/>
  <c r="H131" i="2"/>
  <c r="H103" i="2"/>
  <c r="H140" i="2"/>
  <c r="H139" i="2"/>
  <c r="H26" i="2"/>
  <c r="H25" i="2"/>
  <c r="H24" i="2"/>
  <c r="H23" i="2"/>
  <c r="H22" i="2"/>
  <c r="H138" i="2"/>
  <c r="H137" i="2"/>
  <c r="H153" i="2"/>
  <c r="H152" i="2"/>
  <c r="H151" i="2"/>
  <c r="H150" i="2"/>
  <c r="H149" i="2"/>
  <c r="H148" i="2"/>
  <c r="H147" i="2"/>
  <c r="H146" i="2"/>
  <c r="H145" i="2"/>
  <c r="H144" i="2"/>
  <c r="H130" i="2"/>
  <c r="H136" i="2"/>
  <c r="H143" i="2"/>
  <c r="H128" i="2"/>
  <c r="H113" i="2"/>
  <c r="H112" i="2"/>
  <c r="H111" i="2"/>
  <c r="H110" i="2"/>
  <c r="H56" i="2"/>
  <c r="H55" i="2"/>
  <c r="H109" i="2"/>
  <c r="H54" i="2"/>
  <c r="H53" i="2"/>
  <c r="H52" i="2"/>
  <c r="H51" i="2"/>
  <c r="H50" i="2"/>
  <c r="H49" i="2"/>
  <c r="H48" i="2"/>
  <c r="H47" i="2"/>
  <c r="H46" i="2"/>
  <c r="H45" i="2"/>
  <c r="H44" i="2"/>
  <c r="H43" i="2"/>
  <c r="H42" i="2"/>
  <c r="H41" i="2"/>
  <c r="H40" i="2"/>
  <c r="H39" i="2"/>
  <c r="H38" i="2"/>
  <c r="H37" i="2"/>
  <c r="H36" i="2"/>
  <c r="H35" i="2"/>
  <c r="H34" i="2"/>
  <c r="H33" i="2"/>
  <c r="H32" i="2"/>
  <c r="H92" i="2"/>
  <c r="H129" i="2"/>
  <c r="H108" i="2"/>
  <c r="H91" i="2"/>
  <c r="H107" i="2"/>
  <c r="H102" i="2"/>
  <c r="H127" i="2"/>
  <c r="H60" i="2"/>
  <c r="H79" i="2"/>
  <c r="H106" i="2"/>
  <c r="H101" i="2"/>
  <c r="H94" i="2"/>
  <c r="H105" i="2"/>
  <c r="H21" i="2"/>
  <c r="H20" i="2"/>
  <c r="H19" i="2"/>
  <c r="H126" i="2"/>
  <c r="H125" i="2"/>
  <c r="H124" i="2"/>
  <c r="H123" i="2"/>
  <c r="H122" i="2"/>
  <c r="H121" i="2"/>
  <c r="H120" i="2"/>
  <c r="H78" i="2"/>
  <c r="H77" i="2"/>
  <c r="H76" i="2"/>
  <c r="H75" i="2"/>
  <c r="H142" i="2"/>
  <c r="H96" i="2"/>
  <c r="H74" i="2"/>
  <c r="H104" i="2"/>
  <c r="H30" i="2"/>
  <c r="H73" i="2"/>
  <c r="H95" i="2"/>
  <c r="H141" i="2"/>
  <c r="H93" i="2"/>
  <c r="H81" i="2"/>
  <c r="H72" i="2"/>
  <c r="H80" i="2"/>
  <c r="H29" i="2"/>
  <c r="H28" i="2"/>
  <c r="H100" i="2"/>
  <c r="H119" i="2"/>
  <c r="H90" i="2"/>
  <c r="H71" i="2"/>
  <c r="H99" i="2"/>
  <c r="H118" i="2"/>
  <c r="H65" i="2"/>
  <c r="H117" i="2"/>
  <c r="H98" i="2"/>
  <c r="H89" i="2"/>
  <c r="H88" i="2"/>
  <c r="H18" i="2"/>
  <c r="H17" i="2"/>
  <c r="H16" i="2"/>
  <c r="H87" i="2"/>
  <c r="H86" i="2"/>
  <c r="H85" i="2"/>
  <c r="H84" i="2"/>
  <c r="H70" i="2"/>
  <c r="H83" i="2"/>
  <c r="H97" i="2"/>
  <c r="H116" i="2"/>
  <c r="H64" i="2"/>
  <c r="H63" i="2"/>
  <c r="H115" i="2"/>
  <c r="H114" i="2"/>
  <c r="H67" i="2"/>
  <c r="H69" i="2"/>
  <c r="H82" i="2"/>
  <c r="H59" i="2"/>
  <c r="H68" i="2"/>
  <c r="H58" i="2"/>
  <c r="H27" i="2"/>
  <c r="H31" i="2"/>
  <c r="H57" i="2"/>
  <c r="H66" i="2"/>
  <c r="H62" i="2"/>
  <c r="H61" i="2"/>
  <c r="I158" i="2" l="1"/>
  <c r="I157" i="2"/>
  <c r="I156" i="2"/>
  <c r="I155" i="2"/>
  <c r="I154" i="2"/>
  <c r="I135" i="2"/>
  <c r="I134" i="2"/>
  <c r="I133" i="2"/>
  <c r="I132" i="2"/>
  <c r="I131" i="2"/>
  <c r="I103" i="2"/>
  <c r="I140" i="2"/>
  <c r="I139" i="2"/>
  <c r="I26" i="2"/>
  <c r="I25" i="2"/>
  <c r="I24" i="2"/>
  <c r="I23" i="2"/>
  <c r="I22" i="2"/>
  <c r="I138" i="2"/>
  <c r="I137" i="2"/>
  <c r="I153" i="2"/>
  <c r="I152" i="2"/>
  <c r="I151" i="2"/>
  <c r="I150" i="2"/>
  <c r="I149" i="2"/>
  <c r="I148" i="2"/>
  <c r="I147" i="2"/>
  <c r="I146" i="2"/>
  <c r="I145" i="2"/>
  <c r="I144" i="2"/>
  <c r="I130" i="2"/>
  <c r="I136" i="2"/>
  <c r="I143" i="2"/>
  <c r="I128" i="2"/>
  <c r="I113" i="2"/>
  <c r="I112" i="2"/>
  <c r="I111" i="2"/>
  <c r="I110" i="2"/>
  <c r="I56" i="2"/>
  <c r="I55" i="2"/>
  <c r="I109" i="2"/>
  <c r="I54" i="2"/>
  <c r="I53" i="2"/>
  <c r="I52" i="2"/>
  <c r="I51" i="2"/>
  <c r="I50" i="2"/>
  <c r="I49" i="2"/>
  <c r="I48" i="2"/>
  <c r="I47" i="2"/>
  <c r="I46" i="2"/>
  <c r="I45" i="2"/>
  <c r="I44" i="2"/>
  <c r="I43" i="2"/>
  <c r="I42" i="2"/>
  <c r="I41" i="2"/>
  <c r="I40" i="2"/>
  <c r="I39" i="2"/>
  <c r="I38" i="2"/>
  <c r="I37" i="2"/>
  <c r="I36" i="2"/>
  <c r="I35" i="2"/>
  <c r="I34" i="2"/>
  <c r="I33" i="2"/>
  <c r="I32" i="2"/>
  <c r="I92" i="2"/>
  <c r="I129" i="2"/>
  <c r="I108" i="2"/>
  <c r="I91" i="2"/>
  <c r="I107" i="2"/>
  <c r="I102" i="2"/>
  <c r="I127" i="2"/>
  <c r="I60" i="2"/>
  <c r="I79" i="2"/>
  <c r="I106" i="2"/>
  <c r="I101" i="2"/>
  <c r="I94" i="2"/>
  <c r="I105" i="2"/>
  <c r="I21" i="2"/>
  <c r="I20" i="2"/>
  <c r="I19" i="2"/>
  <c r="I126" i="2"/>
  <c r="I125" i="2"/>
  <c r="I124" i="2"/>
  <c r="I123" i="2"/>
  <c r="I122" i="2"/>
  <c r="I121" i="2"/>
  <c r="I120" i="2"/>
  <c r="I78" i="2"/>
  <c r="I77" i="2"/>
  <c r="I76" i="2"/>
  <c r="I75" i="2"/>
  <c r="I142" i="2"/>
  <c r="I96" i="2"/>
  <c r="I74" i="2"/>
  <c r="I104" i="2"/>
  <c r="I30" i="2"/>
  <c r="I73" i="2"/>
  <c r="I95" i="2"/>
  <c r="I141" i="2"/>
  <c r="I93" i="2"/>
  <c r="I81" i="2"/>
  <c r="I72" i="2"/>
  <c r="I80" i="2"/>
  <c r="I29" i="2"/>
  <c r="I28" i="2"/>
  <c r="I100" i="2"/>
  <c r="I119" i="2"/>
  <c r="I90" i="2"/>
  <c r="I71" i="2"/>
  <c r="I99" i="2"/>
  <c r="I118" i="2"/>
  <c r="I65" i="2"/>
  <c r="I117" i="2"/>
  <c r="I98" i="2"/>
  <c r="I89" i="2"/>
  <c r="I88" i="2"/>
  <c r="I18" i="2"/>
  <c r="I17" i="2"/>
  <c r="I16" i="2"/>
  <c r="I87" i="2"/>
  <c r="I86" i="2"/>
  <c r="I85" i="2"/>
  <c r="I84" i="2"/>
  <c r="I70" i="2"/>
  <c r="I83" i="2"/>
  <c r="I97" i="2"/>
  <c r="I116" i="2"/>
  <c r="I64" i="2"/>
  <c r="I63" i="2"/>
  <c r="I115" i="2"/>
  <c r="I114" i="2"/>
  <c r="I67" i="2"/>
  <c r="I69" i="2"/>
  <c r="I82" i="2"/>
  <c r="I59" i="2"/>
  <c r="I68" i="2"/>
  <c r="I58" i="2"/>
  <c r="I27" i="2"/>
  <c r="I31" i="2"/>
  <c r="I57" i="2"/>
  <c r="I66" i="2"/>
  <c r="I62" i="2"/>
  <c r="I61" i="2"/>
  <c r="E7" i="2" l="1"/>
  <c r="F7" i="2" l="1"/>
  <c r="H7" i="2" l="1"/>
  <c r="I7" i="2" l="1"/>
</calcChain>
</file>

<file path=xl/comments1.xml><?xml version="1.0" encoding="utf-8"?>
<comments xmlns="http://schemas.openxmlformats.org/spreadsheetml/2006/main">
  <authors>
    <author>s2_15</author>
  </authors>
  <commentList>
    <comment ref="F42" authorId="0">
      <text>
        <r>
          <rPr>
            <b/>
            <sz val="14"/>
            <color indexed="81"/>
            <rFont val="Tahoma"/>
            <family val="2"/>
          </rPr>
          <t xml:space="preserve">ขอตั้งปี 63 เท่ากับ 33,016,900 บาท
</t>
        </r>
        <r>
          <rPr>
            <sz val="9"/>
            <color indexed="81"/>
            <rFont val="Tahoma"/>
            <family val="2"/>
          </rPr>
          <t xml:space="preserve">
</t>
        </r>
        <r>
          <rPr>
            <sz val="12"/>
            <color indexed="81"/>
            <rFont val="Tahoma"/>
            <family val="2"/>
          </rPr>
          <t>25/6/61</t>
        </r>
      </text>
    </comment>
    <comment ref="O58" authorId="0">
      <text>
        <r>
          <rPr>
            <b/>
            <sz val="9"/>
            <color indexed="81"/>
            <rFont val="Tahoma"/>
            <family val="2"/>
          </rPr>
          <t>s2_15:</t>
        </r>
        <r>
          <rPr>
            <sz val="9"/>
            <color indexed="81"/>
            <rFont val="Tahoma"/>
            <family val="2"/>
          </rPr>
          <t xml:space="preserve">
</t>
        </r>
        <r>
          <rPr>
            <sz val="16"/>
            <color indexed="81"/>
            <rFont val="Tahoma"/>
            <family val="2"/>
          </rPr>
          <t>โดนดึงงบกลับ</t>
        </r>
      </text>
    </comment>
  </commentList>
</comments>
</file>

<file path=xl/sharedStrings.xml><?xml version="1.0" encoding="utf-8"?>
<sst xmlns="http://schemas.openxmlformats.org/spreadsheetml/2006/main" count="7560" uniqueCount="1924">
  <si>
    <t>เขต</t>
  </si>
  <si>
    <t>ยูนิตทำฟัน</t>
  </si>
  <si>
    <t>งบลงทุน รายการค่าครุภัณฑ์</t>
  </si>
  <si>
    <t>ข้อมูลตรวจสอบความพร้อมในการจัดทำคำขอ</t>
  </si>
  <si>
    <t>ลำดับความสำคัญ</t>
  </si>
  <si>
    <t>รายการครุภัณฑ์แบบที่ 1</t>
  </si>
  <si>
    <t>ราคาต่อหน่วย (บาท)</t>
  </si>
  <si>
    <t>จำนวน (หน่วย)</t>
  </si>
  <si>
    <t>หน่วยนับ</t>
  </si>
  <si>
    <t>ตั้งงบปี 64</t>
  </si>
  <si>
    <t>รวมเงินทั้งสิ้น</t>
  </si>
  <si>
    <t>ชื่อหน่วยงาน</t>
  </si>
  <si>
    <t>ตำบล</t>
  </si>
  <si>
    <t>อำเภอ</t>
  </si>
  <si>
    <t>จังหวัด</t>
  </si>
  <si>
    <t>ระดับหน่วยเบิกจ่าย</t>
  </si>
  <si>
    <t>ระดับตามการใช้งาน</t>
  </si>
  <si>
    <t>ประเภทการขอ</t>
  </si>
  <si>
    <t>เหตุผล คำชี้แจง</t>
  </si>
  <si>
    <t>รหัสหน่วยงาน</t>
  </si>
  <si>
    <t>รหัสศูนย์ต้นทุน</t>
  </si>
  <si>
    <t>หน่วยเบิกจ่าย</t>
  </si>
  <si>
    <t>กิจกรรม</t>
  </si>
  <si>
    <t>เลือกกิจกรรม PCC</t>
  </si>
  <si>
    <t>ประเภทครุภัณฑ์
(หลัก)</t>
  </si>
  <si>
    <t>ประเภทครุภัณฑ์
(รอง)</t>
  </si>
  <si>
    <t>Code</t>
  </si>
  <si>
    <t>อ้างอิงรายการ</t>
  </si>
  <si>
    <t>เกณฑ์วงเงินขั้นต่ำ</t>
  </si>
  <si>
    <t>Excellent</t>
  </si>
  <si>
    <t>ครุภัณฑ์ราคาแพง 
(ช่วงราคา)</t>
  </si>
  <si>
    <t>ประเภทรายการ</t>
  </si>
  <si>
    <t>รหัสรายการ</t>
  </si>
  <si>
    <t>ข้อสังเกต</t>
  </si>
  <si>
    <t xml:space="preserve">ผลการพิจารณา คกก. 
</t>
  </si>
  <si>
    <t>หมายเหตุ</t>
  </si>
  <si>
    <r>
      <t xml:space="preserve">โครงการ
</t>
    </r>
    <r>
      <rPr>
        <sz val="16"/>
        <color theme="1"/>
        <rFont val="TH SarabunPSK"/>
        <family val="2"/>
      </rPr>
      <t>(ระบุมี/ไม่มี)</t>
    </r>
  </si>
  <si>
    <r>
      <t xml:space="preserve">ความพร้อมบุคลากร
</t>
    </r>
    <r>
      <rPr>
        <sz val="16"/>
        <color theme="1"/>
        <rFont val="TH SarabunPSK"/>
        <family val="2"/>
      </rPr>
      <t>(ระบุมี/ไม่มี)</t>
    </r>
  </si>
  <si>
    <t xml:space="preserve">ความพร้อมพื้นที่ติดตั้ง
</t>
  </si>
  <si>
    <r>
      <t xml:space="preserve">ความพร้อมSPEC
</t>
    </r>
    <r>
      <rPr>
        <sz val="16"/>
        <color theme="1"/>
        <rFont val="TH SarabunPSK"/>
        <family val="2"/>
      </rPr>
      <t>(ระบุมี/ไม่มี)</t>
    </r>
  </si>
  <si>
    <r>
      <t xml:space="preserve">ความพร้อมใบเสนอราคา
</t>
    </r>
    <r>
      <rPr>
        <sz val="16"/>
        <color theme="1"/>
        <rFont val="TH SarabunPSK"/>
        <family val="2"/>
      </rPr>
      <t>(ระบุมี/ไม่มี)</t>
    </r>
  </si>
  <si>
    <t>เครื่อง</t>
  </si>
  <si>
    <t>S</t>
  </si>
  <si>
    <t>ครุภัณฑ์การแพทย์</t>
  </si>
  <si>
    <t>ครุภัณฑ์การแพทย์สนับสนุน</t>
  </si>
  <si>
    <t>Sup</t>
  </si>
  <si>
    <t>กบรส.</t>
  </si>
  <si>
    <t>ตามเกณฑ์วงเงินขั้นต่ำ รพ.</t>
  </si>
  <si>
    <t>1-5 ลบ.</t>
  </si>
  <si>
    <t>รายการมีในระบบ</t>
  </si>
  <si>
    <t>มี</t>
  </si>
  <si>
    <t>M2</t>
  </si>
  <si>
    <t>ขอเพิ่ม</t>
  </si>
  <si>
    <t>ครุภัณฑ์การแพทย์วินิจฉัย</t>
  </si>
  <si>
    <t>Dx</t>
  </si>
  <si>
    <t>F1</t>
  </si>
  <si>
    <t>คัน</t>
  </si>
  <si>
    <t>F2</t>
  </si>
  <si>
    <t>ครุภัณฑ์ยานพาหนะและขนส่ง</t>
  </si>
  <si>
    <t>Car</t>
  </si>
  <si>
    <t>สำนักงบประมาณ</t>
  </si>
  <si>
    <t>ครุภัณฑ์การแพทย์วินิจฉัยรักษา</t>
  </si>
  <si>
    <t>DxRx</t>
  </si>
  <si>
    <t>5-30 ลบ.</t>
  </si>
  <si>
    <t>ครุภัณฑ์การแพทย์ช่วยชีวิต</t>
  </si>
  <si>
    <t>Life</t>
  </si>
  <si>
    <t>ครุภัณฑ์การแพทย์รักษา</t>
  </si>
  <si>
    <t>Rx</t>
  </si>
  <si>
    <t>พะเยา</t>
  </si>
  <si>
    <t>P</t>
  </si>
  <si>
    <t>ตามเกณฑ์วงเงินขั้นต่ำ รพ.สต.</t>
  </si>
  <si>
    <t>รถพยาบาลนวัตกรรม</t>
  </si>
  <si>
    <t>Amb นวัตกรรม</t>
  </si>
  <si>
    <t>นวัตกรรมไทย</t>
  </si>
  <si>
    <t>ยูนิต</t>
  </si>
  <si>
    <t>F3</t>
  </si>
  <si>
    <t>ยูนิตทำฟันนวัตกรรม</t>
  </si>
  <si>
    <t>Rx-Dent นวัตกรรม</t>
  </si>
  <si>
    <t>โรงพยาบาลเชียงคำ</t>
  </si>
  <si>
    <t>M1</t>
  </si>
  <si>
    <t>โครงการเฉลิมพระเกียรติ</t>
  </si>
  <si>
    <t>ชุด</t>
  </si>
  <si>
    <t>A</t>
  </si>
  <si>
    <t>บริหาร</t>
  </si>
  <si>
    <t>หน่วยบริหารไม่มีเกณฑ์วงเงินขั้นต่ำ</t>
  </si>
  <si>
    <t>ครุภัณฑ์คอมพิวเตอร์</t>
  </si>
  <si>
    <t>Com</t>
  </si>
  <si>
    <t>กระทรวงดิจิทัลฯ</t>
  </si>
  <si>
    <t>ตู้</t>
  </si>
  <si>
    <t>รายการไม่มีในระบบ</t>
  </si>
  <si>
    <t>นอกบัญชี</t>
  </si>
  <si>
    <t>ต่ำกว่าเกณฑ์วงเงินขั้นต่ำ รพ.</t>
  </si>
  <si>
    <t>เครื่องคอมพิวเตอร์ สำหรับงานสำนักงาน</t>
  </si>
  <si>
    <t>ICT</t>
  </si>
  <si>
    <t>อื่นๆ</t>
  </si>
  <si>
    <t>บ้านกลาง</t>
  </si>
  <si>
    <t>เฉลิมพระเกียรติ</t>
  </si>
  <si>
    <t>วังทอง</t>
  </si>
  <si>
    <t>เครื่องคอมพิวเตอร์ สำหรับงานประมวลผล แบบที่ 1</t>
  </si>
  <si>
    <t>P1</t>
  </si>
  <si>
    <t>PCC</t>
  </si>
  <si>
    <t>โรงพยาบาลส่งเสริมสุขภาพตำบลบ้านโป่งแดง</t>
  </si>
  <si>
    <t>เตียง</t>
  </si>
  <si>
    <t xml:space="preserve">เครื่องช่วยกระบวนการปั๊มและฟื้นคืนชีพผู้ป่วย </t>
  </si>
  <si>
    <t xml:space="preserve">ยูนิตทำฟัน (Dental Master Unit) รุ่น Platinum II </t>
  </si>
  <si>
    <t xml:space="preserve">เตียงผ่าตัดทั่วไประบบไฟฟ้าพร้อมรีโมทคอนโทล </t>
  </si>
  <si>
    <t>เมือง</t>
  </si>
  <si>
    <t xml:space="preserve">เครื่องถ่ายภาพจอประสาทตามุมกว้างชนิดสัมผัส </t>
  </si>
  <si>
    <t>โรงพยาบาลพุทธชินราช พิษณุโลก</t>
  </si>
  <si>
    <t>ในเมือง</t>
  </si>
  <si>
    <t>เมืองพิษณุโลก</t>
  </si>
  <si>
    <t>พิษณุโลก</t>
  </si>
  <si>
    <t>ตามแผนพัฒนาระบบบริการสุขภาพ ( Service Plan ) กำหนดให้มีการจัดตั้งศูนย์จอตาในเขตสุขภาพ เพื่อให้ผู้ป่วยที่มีปัญหาจอตาได้รับการดูแลรักษาในพื้นที่ ลดการส่งต่อออกนอกเขตสุขภาพ ลดระยะเวลารอคอยและเพิ่มการเข้าถึงบริการ</t>
  </si>
  <si>
    <t xml:space="preserve">ใกล้เคียงบัญชี กบรส.
ชื่อ เครื่องถ่ายภาพจอประสาทตามุมกว้างชนิดสัมผัส 
ราคา : 4,280,000 บาท </t>
  </si>
  <si>
    <t>พร้อม</t>
  </si>
  <si>
    <t>โรงพยาบาลเพชรบูรณ์</t>
  </si>
  <si>
    <t>เมืองเพชรบูรณ์</t>
  </si>
  <si>
    <t>เพชรบูรณ์</t>
  </si>
  <si>
    <t>เพิ่มศักยภาพการดูแลผู้ป่วยโรคหัวใจในปี 2564 โรงพยาบาลมีแผนเปิด CCU และ cath labรองรับการเป็นศูนย์เชี่ยวชาญโรคหัวใจ ลดการส่งต่อผู้ป่วยและการเสียชีวิต</t>
  </si>
  <si>
    <t>ตามเกณฑ์ต้องระดับ  A</t>
  </si>
  <si>
    <t>โรงพยาบาลศรีสังวรสุโขทัย</t>
  </si>
  <si>
    <t>คลองตาล</t>
  </si>
  <si>
    <t>ศรีสำโรง</t>
  </si>
  <si>
    <t>สุโขทัย</t>
  </si>
  <si>
    <t>รพ.มีรถพยาบาล 5 คัน อายุการใช้งาน 16,15,10,6,5 ปี อายุ 16 ปี ชำรุด รอจำหน่าย, อายุ 15 ปี ชำรุดบ่อย ใช้งานในจังหวัด, อายุ 6 ปี เกิดอุบัติเหตุรุนแรง คงมีรถใช้งานได้เพียง 2 คัน ไม่เพียงพอใช้งาน</t>
  </si>
  <si>
    <t>โรงพยาบาลแม่สอด</t>
  </si>
  <si>
    <t>แม่สอด</t>
  </si>
  <si>
    <t>ตาก</t>
  </si>
  <si>
    <t>ขยายงานบริการ จัดตั้งหอผู้ป่วย CCU 6 เตียง</t>
  </si>
  <si>
    <t>โรงพยาบาลอุตรดิตถ์</t>
  </si>
  <si>
    <t>ท่าอิฐ</t>
  </si>
  <si>
    <t>เมืองอุตรดิตถ์</t>
  </si>
  <si>
    <t>อุตรดิตถ์</t>
  </si>
  <si>
    <t>เปิดห้องผ่าตัดใหม่ 2 ห้อง ของเดิมเก่าชำรุดบ่อยอายุการใช้งานมากกว่า 11 ปี</t>
  </si>
  <si>
    <t>โรงพยาบาลสุโขทัย</t>
  </si>
  <si>
    <t>บ้านกล้วย</t>
  </si>
  <si>
    <t>เมืองสุโขทัย</t>
  </si>
  <si>
    <t>เพื่อให้บริการรักษาผู้ป่วยกระดูกข้อเข่าและไหล่อย่างมีคุณภาพได้มาตรฐาน ที่ส่งต่อจากรพช.และ หน่วยงานปฐมภูมิ วึ่งมีแพทย์เรียนจบปี2563</t>
  </si>
  <si>
    <t>โรงพยาบาลสมเด็จพระเจ้าตากสินมหาราช</t>
  </si>
  <si>
    <t>ระแหง</t>
  </si>
  <si>
    <t>เมืองตาก</t>
  </si>
  <si>
    <t>ไม่มีเครื่องล้างอุปกรณ์ เครื่องมือทางการแพทย์ทั่วไป และวางแผนรับเครื่องมืองานห้องผ่าตัด บางแผนกมาจัดการที่งานศูนย์จ่ายกลางเพื่อให้เป็นระบบมาตรฐานเดียวกัน</t>
  </si>
  <si>
    <t>เป็นศูนย์โรคหัวใจของจังหวัดสุโขทัยและให้บริการการวิจฉัยที่ถูกต้อง รวดเร็วและพร้อมในการรักษาผู้ป่วยและสามารถรองรับการส่งต่อจากโรงพยาบาลภายในจังหวัด</t>
  </si>
  <si>
    <t>เหลือใช้งานอยู่ 1 เครื่อง รอรับการเปิดตึกใหม่ห้องผ่าตัด 21 ห้อง อายุการใช้งาน 7 ปี</t>
  </si>
  <si>
    <t>โรงพยาบาลหนองไผ่</t>
  </si>
  <si>
    <t>หนองไผ่</t>
  </si>
  <si>
    <t>รับผิดชอบประชากรทั้งอำเภอ 169858 คน มีผู้รับบริการในปีงบประมาณ 561319 ราย เนื่องจากของเดิมไม่เพียงพอต่อการใช้งาน ขยายบริการเป็นโรงพยาบาล 114 เตียง ขอทดแทน มีรถพยาบาล 5 คัน สามารถใช้งานได้เต็มประสิทธิภาพเพียง 4 คัน อีก 1 คัน อายุการใช้งานมากกว่า 15 ปี หมายเลขทะเบียน กบ 6403 พช จดทะเบียน 7 พ.ย. 2549 จึงขอทดแทน เร่งด่วน เพื่อให้ทันกับการรับส่งต่อผู้ป่วย</t>
  </si>
  <si>
    <t>โรงพยาบาลบึงสามพัน</t>
  </si>
  <si>
    <t>ซับสมอทอด</t>
  </si>
  <si>
    <t>บึงสามพัน</t>
  </si>
  <si>
    <t>รับผิดชอบประชากร จำนวน 48836 คน มีผู้รับบริการในปีงบประมาณ 118374 ราย ซื้อใหม่เนื่องจาก มีรถพยาบาลมีพียง 4 คัน สามารถใช้งานได้เต็มประสิทธิภาพเพียง 3 คัน อีก 1 คัน มีประสิทธิภาพไม่เพียงพอและปลอดภัยสำหรับส่งต่อระยะไกล เฉลี่ยการขับ 2 เที่ยวต่อคัน/วัน บางวัน 3 เที่ยว/ วัน/คัน</t>
  </si>
  <si>
    <t>เพิ่มศักยภาพการดูแลผู้ป่วยหัวใจให้ผู้ป่วยได้รับการรักษาตามมาตรฐานและในปี 2564 เปิด CCU และการรองรับการเป็นศูนย์เชี่ยวชาญโรคหัวใจผู้ป่วยที่จำเป็นใช้เครื่องมือนี้เฉลี่ยปีละ 490 ราย</t>
  </si>
  <si>
    <t>โรงพยาบาลพุทธชินราช พิษณุโลก สาขาบึงแก่งใหญ่</t>
  </si>
  <si>
    <t>ท่าทอง</t>
  </si>
  <si>
    <t>เป็นอุปกรณ์ที่มีความจำเป็นต้องใช้ในห้องผ่าตัด และห้องไอซียู เพื่อรองรับการเปิดศูนย์ ผ่าตัดส่องกล้อง และศูนย์การผ่าตัดกระดูกและข้อเพื่อลดระยะเวลารอคอยในคิวผ่าตัดของผู้รับบริการในเขต ลดการส่งต่อผู้ป่วยไปทำการรักษาในศักยภาพที่สูงกว่า ลดภาระทางเศรษฐสถานะของประชาชนมราต้องเดินทางไปรักษานอกเขตบริการ</t>
  </si>
  <si>
    <t>สำหรับการตรวจวินิจฉัยผู้ป่วยทางโรคทางลำไส้ ให้ได้รับการรักษาตามมาตรฐานและผู้ป่วยได้รับการวินิจฉัยที่มีประสิทธิภาพ ผู้ป่วยจำเป็นที่ต้องใช้เครื่องมือนี้ปีละ 670 รายและรองรับโครงการคัดกรองโรคมะเร็งลำไส้ใหญ่ปีละ 850 รายต่อปี(SP มะเร็ง)</t>
  </si>
  <si>
    <t>รองรับการขยายจำนวนเตียงให้บริการ จาก 365 เตียง เป็น 500 เตียง เพิ่มการเข้าถึงบริการ ผู้ป่วยได้รับการรักษาที่มีประสิทธภาพมากขึ้น</t>
  </si>
  <si>
    <t>เครื่องจี้ไม่เพียงพอ อายุการใช้งานมากกว่า 10 ปี รองรับการเปิดตึกใหม่ห้องผ่าตัด 21 ห้อง</t>
  </si>
  <si>
    <t>เพื่อสนับสนุนให้เพียงพอต่อการบริการประชาชนในเขตและให้บริการผู้ป่วยที่ส่งต่อจากรพช.และหน่วยบริการปฐมภูมิ</t>
  </si>
  <si>
    <t>โรงพยาบาลน้ำปาด</t>
  </si>
  <si>
    <t>แสนตอ</t>
  </si>
  <si>
    <t>น้ำปาด</t>
  </si>
  <si>
    <t>1.ยังไม่มี 2.เป้าหมาย(สูงอายุ/NCDฯลฯ) 6,870คน</t>
  </si>
  <si>
    <t>โรงพยาบาลพิชัย</t>
  </si>
  <si>
    <t>พิชัย</t>
  </si>
  <si>
    <t>1.ยังไม่มี 2.เป้าหมาย(สูงอายุ/NCDฯลฯ) 17,000คน 3.ผลงานปี62 มีการส่งต่อ และวินิจฉัยจาก รพ.อุตรดิตถ์ 230คน</t>
  </si>
  <si>
    <t>โรงพยาบาลลับแล</t>
  </si>
  <si>
    <t>ชัยจุมพล</t>
  </si>
  <si>
    <t>ลับแล</t>
  </si>
  <si>
    <t>1)เดิมมี1เครื่อง อายุการใช้งาน 8ปี ขอเพิ่มเพื่อให้บริการในรพ.และPCCด้วย 2)มีจนท.กายภาพฯ 3คน คนไข้กายภาพเฉลี่ย 40คน/วัน 3)ปชก.ทั้งอำเภอ 55,092คน 4)OP Visitปี62 321,829 ครั้ง IP Visit ปี62 2,302 คน LOS 8,539 วัน</t>
  </si>
  <si>
    <t>โรงพยาบาลท่าปลา</t>
  </si>
  <si>
    <t>ท่าปลา</t>
  </si>
  <si>
    <t>1)ทดแทนเครื่องเดิมที่ชำรุด (เลขครุภัณฑ์ 6530-004-115/1) 2)มีจนท.กายภาพฯ 3คน คนไข้กายภาพเฉลี่ย 30-40คน/วัน 3)ปชก.ทั้งอำเภอ 43,707คน 4)OP Visitปี62 208,045 ครั้ง IP Visit ปี62 1,637 คน LOS 5,012 วัน</t>
  </si>
  <si>
    <t>โรงพยาบาลส่งเสริมสุขภาพตำบลวังกะพี้</t>
  </si>
  <si>
    <t>วังกะพี้</t>
  </si>
  <si>
    <t>1)ทดแทนเครื่องเดิมที่ชำรุด ไม่สามารถซ่อมแซมได้ เลขครุภัณฑ์ 294-48-0001 อายุ 15 ปี 2)เป็นPCC รพ.อุตรดิตถ์ ออกทุกวันอังคาร ประชากร 14,256คน ผู้ป่วยทันตกรรมเฉลี่ย 20คน/วัน</t>
  </si>
  <si>
    <t>โรงพยาบาลส่งเสริมสุขภาพตำบลบ้านห้วยผึ้ง ตำบลท่าแฝก</t>
  </si>
  <si>
    <t>ท่าแฝก</t>
  </si>
  <si>
    <t>ทดแทนยูนิตเดิมที่ชำรุดจากอายุการใช้งาน และเสื่อมสภาพ</t>
  </si>
  <si>
    <t>โรงพยาบาลส่งเสริมสุขภาพตำบลบ้านดงสระแก้ว ตำบลไผ่ล้อม</t>
  </si>
  <si>
    <t>ไผ่ล้อม</t>
  </si>
  <si>
    <t>เนื่องจากยังไม่มีให้บริการตาม Service plan</t>
  </si>
  <si>
    <t>โรงพยาบาลบ้านโคก</t>
  </si>
  <si>
    <t>บ้านโคก</t>
  </si>
  <si>
    <t>1)ขอเพิ่ม 2)ห่างจาก รพ.อุตรดิตถ์ 180 กม. 3)ปี62 เด็กแรกคลอด 62คน 4)ปชก.ทั้งอำเภอ 14,056 คน 5)OP Visitปี62 77,789 ครั้ง IP Visit ปี62 1,450 คน LOS 3,371 วัน</t>
  </si>
  <si>
    <t>1.มี 1 เครื่อง ขอเพิ่มเพื่อรองรับผู้ป่วย IMC และ PCที่จะถูกส่งตัวจากโรงพยาบาลอุตรดิตถ์ 2. ปี63 จะเป็น Ward IMC จำนวน 6 เตียง 3.ผู้ป่วยPC/IMC ปี2562 21ราย 4.อ.ลับแล มีปชก. 55,092 คน 5.OP visitปี62 321,829 ครั้ง</t>
  </si>
  <si>
    <t>ของเดิมมี1 เครื่องซื้อตั้งแต่19 มค 51แต่ชำรุดต้องซ่อมบ่อย, มีจักษุแพทย์ 3 คน (สาขาต่อยอดต้อหิน 1 คน)มีผู้ป่วย Blinding Cataract ที่ยังตกค้างและกลุ่มผู้สูงอายุที่มีจำนวนเพิ่มขึ้น</t>
  </si>
  <si>
    <t>โรงพยาบาลบางกระทุ่ม</t>
  </si>
  <si>
    <t>บางกระทุ่ม</t>
  </si>
  <si>
    <t>อายุการใช้งาน</t>
  </si>
  <si>
    <t>โรงพยาบาลเนินมะปราง</t>
  </si>
  <si>
    <t>เนินมะปราง</t>
  </si>
  <si>
    <t>โรงพยาบาลศรีเทพ</t>
  </si>
  <si>
    <t>สระกรวด</t>
  </si>
  <si>
    <t>ศรีเทพ</t>
  </si>
  <si>
    <t>รับผิดชอบประชากรทั้งอำเภอ 47676 คน มีผู้รับบริการในปีงบประมาณ 119202 ราย รพช.ขนาดกลาง (F2) 30 เตียง SP Positioning ขยายเป็น รพ.ขนาด 60 เตียง รองรับอุบัติเหตุ ระดับ 4 (+- 3) พื้นที่ท่องเที่ยวเมืองศรีเทพ มรดกโลก ครุภัณฑ์เดิมมีไม่เพียงพอต่อการบริการผู้รับบริการ 4688 คน ของเดิมเสื่อมสภาพ อายุการใช้งานเกิน 8 ปี ต้องซ่อมมาแล้ว 8 รอบ เพิ่มประสิทธิภาพ ประสิทธิผลงานทันตสาธารณสุขเชิงรุก</t>
  </si>
  <si>
    <t>โรงพยาบาลส่งเสริมสุขภาพตำบลรื่นฤดี ตำบลสะเดาะพง</t>
  </si>
  <si>
    <t>สะเดาะพง</t>
  </si>
  <si>
    <t>เขาค้อ</t>
  </si>
  <si>
    <t>รับผิดชอบประชากร จำนวน 1145 คน มีผู้รับบริการในปีงบประมาณ 3103 ราย ขอซื้อใหม่ เพื่อจัดบริการประชาชนในพื้นที่และนักท่องเที่ยว ตามมาตรฐาน รพ.สต.ติดดาว เพิ่มประสิทธิภาพ ประสิทธิผลงานทันตสาธารณสุขเชิงรุก</t>
  </si>
  <si>
    <t>โรงพยาบาลสมเด็จพระยุพราชหล่มเก่า</t>
  </si>
  <si>
    <t>นาแซง</t>
  </si>
  <si>
    <t>หล่มเก่า</t>
  </si>
  <si>
    <t>รับผิดชอบพื้นที่ 9 ตำบล 99 หมู่บ้าน มีเครือข่าย รพ.สต. 14 แห่ง ประชากร 119895 คน รพช.ขนาดใหญ่ ( F1 ) 90 เตียง SP Positioning ขยายเป็น รพ.ขนาด 150 เตียง เป็น รพ .ให้บริการแพทย์แผนไทยครบวงจร รพ.ให้บริการผ่าตัดต้อกระจกโซนเหนือ รพ .ให้บริการไตเทียม ผู้รับบริการทันตกรรม 8807 คน ขอซื้อใหม่ เพื่อเพิ่มประสิทธิภาพ ประสิทธิผลงานทันตสาธารณสุขเชิงรุก</t>
  </si>
  <si>
    <t>ทดแทนคันเดิมที่มีอายุการใช้งานนานกว่า 10 ปี ซึ่งชำรุด ซ่อมบ่อย มีอุบัติการณ์ที่ต้องออก EMS ซ้อนกัน (ประมาณ 5-10 ครั้ง/เดือน)</t>
  </si>
  <si>
    <t>เพื่อเพิ่มศักยภาพการให้บริการรักษาผู้ป่วยกระดูกสันหลังC-Spineอย่างมีคุณภาพได้มาตรฐาน ที่ส่งต่อจากรพช.และ หน่วยงานปฐมภูมิ</t>
  </si>
  <si>
    <t>มีใช้เพียงแค่ 2 ชุด ไม่เพียงพอ สำหรับศัลยกรรมทั่วไป กุมารศัลยกรรม และURO อายุการใช้งาน 12 ปี</t>
  </si>
  <si>
    <t>ใช้สำหรับผู้ป่วยที่ใส่ท่อช่วยหายใจยากและใส่ไม่ได้เลยปีละ 4 รายซึ่งเสี่ยงต่อเสียชีวิตสูง และผู้ป่วยที่ใส่ท่อหายใจลำบาก เฉลี่ยปีละ 65 ราย(งานอุบัติเหตุและฉุกเฉิน)</t>
  </si>
  <si>
    <t>แม่หละ</t>
  </si>
  <si>
    <t>ท่าสองยาง</t>
  </si>
  <si>
    <t>แม่วะหลวง</t>
  </si>
  <si>
    <t>แม่ระมาด</t>
  </si>
  <si>
    <t>แม่สลิด</t>
  </si>
  <si>
    <t>บ้านตาก</t>
  </si>
  <si>
    <t>โรงพยาบาลท่าสองยาง</t>
  </si>
  <si>
    <t>แม่ต้าน</t>
  </si>
  <si>
    <t>เชียงทอง</t>
  </si>
  <si>
    <t>วังเจ้า</t>
  </si>
  <si>
    <t>โรงพยาบาลวังเจ้า</t>
  </si>
  <si>
    <t>โรงพยาบาลแม่ระมาด</t>
  </si>
  <si>
    <t>Service plan สาขา 5 สาขาหลัก เพื่อรองรับแพทย์เฉพาะทาง สาขา ศัลยศาสตร์</t>
  </si>
  <si>
    <t>โรงพยาบาลส่งเสริมสุขภาพตำบลบ้านหนองปรือ ตำบลหนองบัวใต้</t>
  </si>
  <si>
    <t>หนองบัวใต้</t>
  </si>
  <si>
    <t>เพิ่มความครอบคลุมและขยายจุดบริการทันตกรรม</t>
  </si>
  <si>
    <t xml:space="preserve">Rx-Dent </t>
  </si>
  <si>
    <t>โรงพยาบาลส่งเสริมสุขภาพตำบลแม่ตาว</t>
  </si>
  <si>
    <t>แม่ตาว</t>
  </si>
  <si>
    <t>โรงพยาบาลวังทอง</t>
  </si>
  <si>
    <t>เพิ่มศักยภาพการบริการ ในการเป็น gate keeper ให้กับโรงพยาบาลศูนย์ อีกทั้งยังเพิ่มการพัฒนา Service ด้านศัลยกรรม</t>
  </si>
  <si>
    <t>โรงพยาบาลกงไกรลาศ</t>
  </si>
  <si>
    <t>บ้านกร่าง</t>
  </si>
  <si>
    <t>กงไกรลาศ</t>
  </si>
  <si>
    <t>- ผู้ป่วย ส่งต่อมีจำนวนมากขึ้น 14.43 %(จากปี 2561) - รถพยาบาลจำนวนทั้งหมด 3 คัน(2 คันมีอายุการใช้งานมากกว่า 10 ปี)</t>
  </si>
  <si>
    <t>11246</t>
  </si>
  <si>
    <t>เครื่องมือเดิมมีอายุการใช้งาน มากกว่า 12 ปีสำหรับผู้ป่วยที่ผ่าตัดตาให้ได้รับการรักษาตามมาตรฐาน ผู้ป่วยจำเป็นต้องเครื่องมือนี้ปีละ 3,000 ราย(SPจักษุ)</t>
  </si>
  <si>
    <t xml:space="preserve">กล้องจุลทรรศน์สำหรับผ่าตัดจุลศัลยศาสตร์แบบขั้นสูงคมชัดสูง พร้อมกล้องผู้ช่วยและระบบบันทึกภาพพร้อมระบบฉีดสี </t>
  </si>
  <si>
    <t>เพื่อพัฒนาการให้บริการ การผ่าตัด microsurgery มากขึ้น ปีละ 70-100 ราย อายุการใช้งาน 12 ปี</t>
  </si>
  <si>
    <t>เพื่อพัฒนางานเพิ่มศักยภาพการฝให้บริการในผู้ป่วยกลุ่มNCD เบาหวาน/ความดันซึ่งงมีจำนวนเพิ่มมากขึ้น และลดความเสี่ยงผู้ป่วยที่เกิดภาวะแทรกซ้อน จากเส้นเลือดตีบตัน</t>
  </si>
  <si>
    <t>แพทย์พร้อมทำ แต่ไม่มีเครื่องมือ</t>
  </si>
  <si>
    <t>สำนักงานสาธารณสุขจังหวัดพิษณุโลก</t>
  </si>
  <si>
    <t>สำนักงานสาธารณสุขจังหวัดอุตรดิตถ์</t>
  </si>
  <si>
    <t>สำนักงานสาธารณสุขอำเภอคีรีมาศ</t>
  </si>
  <si>
    <t>โตนด</t>
  </si>
  <si>
    <t>คีรีมาศ</t>
  </si>
  <si>
    <t>ไม้งาม</t>
  </si>
  <si>
    <t>ยังไม่มีใช้งาน , มีแพทย์สูติ-นรีเวชกรรม 5 คน (แพทย์ต่อยอดเวชศาสตร์การเจริญพันธุ์ 1 คน)</t>
  </si>
  <si>
    <t>มีแพทย์ศัลย์จบปี65 2ท่านปี66 2ท่านเพื่อพัฒนาการบริการผู้ป่วยได้รับการผ่าตัดรักษาและรองรับService Planที่ส่งต่อจากรพช.ในจังหวัดละจังหวัดใกล้เคียง</t>
  </si>
  <si>
    <t>เครื่องเดิมเสียไม่สามารถซ่อมได้ นานกว่า 10 ปีสำหรับเปิดห้องผ่าตัด 2 ห้อง</t>
  </si>
  <si>
    <t>มีอยู่แล้วจำนวน 2 เครื่อง (1 เครื่องอายุใช้งาน 15 ปี)แต่ยังไม่เพียงพอต่อการให้บริการผู้ป่วยซึ่งผู้ป่วยระยะรอคอยเข้าคิวการตรวจประมาณ 6 เดือน และผู้ป่วยที่ใช้เครื่องมือนี้เฉลี่ยปีละ 12,000 ราย และผู้ป่วยได้รับการวินิจฉัยที่มีประสิทธิภาพ ลดระยะการรอคอย(กลุ่มงานรังสี)</t>
  </si>
  <si>
    <t>สำนักงานสาธารณสุขอำเภอทุ่งเสลี่ยม</t>
  </si>
  <si>
    <t>ทุ่งเสลี่ยม</t>
  </si>
  <si>
    <t>ไม่เพียงพอสำหรับการใช้งาน</t>
  </si>
  <si>
    <t>สำนักงานสาธารณสุขจังหวัดสุโขทัย</t>
  </si>
  <si>
    <t>ปัจจุบันมีคอมพิวเตอร์ที่ไม่สามารถอัพเกรดได้จำนวน 40 ตัว ขอทดแทนของเดิม ไม่รองรับต่อการทำงาน</t>
  </si>
  <si>
    <t>สำนักงานสาธารณสุขอำเภอเมืองสุโขทัย</t>
  </si>
  <si>
    <t>ธานี</t>
  </si>
  <si>
    <t>สำนักงานสาธารณสุขอำเภอศรีสัชนาลัย</t>
  </si>
  <si>
    <t>ศรีสัชนาลัย</t>
  </si>
  <si>
    <t>ทดแทนของเก่าที่ชำรุด</t>
  </si>
  <si>
    <t>ระบบ</t>
  </si>
  <si>
    <t>บ้านด่านลานหอย</t>
  </si>
  <si>
    <t>ป่าแดง</t>
  </si>
  <si>
    <t>ชาติตระการ</t>
  </si>
  <si>
    <t>นครไทย</t>
  </si>
  <si>
    <t>โรงพยาบาลฟากท่า</t>
  </si>
  <si>
    <t>ฟากท่า</t>
  </si>
  <si>
    <t>1.มี 1 เครื่อง ไม่เพียงพอในการใช้งาน และรองรับผู้ป่วย Palliative care 2.อ.น้ำปาด มีปชก. 36,464 คน 3.OP visit 210,701 ครั้ง 4.IP Visit 3,149 คน LOS 7,642 วัน</t>
  </si>
  <si>
    <t>2.ไม่เพียงพอ 3.อ.พิชัย มีปชก.75,998 คน 4.OP visit 367,126 ครั้ง 5.IP Visit 3,718 คน LOS 9,802 วัน</t>
  </si>
  <si>
    <t>1)ทดแทนเครื่องเดิมที่ชำรุด (เลขครุภัณฑ์ 6515-003-2101/1) 2)อ.ท่าปลา มีปชก. 43,707คน 3)OP Visitปี62 208,045 ครั้ง IP Visit ปี62 1,637 คน LOS 5,012 วัน</t>
  </si>
  <si>
    <t>โรงพยาบาลตรอน</t>
  </si>
  <si>
    <t>บ้านแก่ง</t>
  </si>
  <si>
    <t>ตรอน</t>
  </si>
  <si>
    <t>1.เครื่องเดิมที่มีอายุการใช้งาน 3ปี 2.มี 1เครื่อง ต้องใช้ทั้งผู้ป่วยใน และผู้ป่วยที่ต้องส่งตัว 3.อ.ตรอน มีจนท 197คน ปชก.34,103 คน 4.OP visit 172,104 ครั้ง 5.IP Visit 2,123 คน LOS 6,500 วัน</t>
  </si>
  <si>
    <t>โรงพยาบาลทองแสนขัน</t>
  </si>
  <si>
    <t>บ่อทอง</t>
  </si>
  <si>
    <t>ทองแสนขัน</t>
  </si>
  <si>
    <t>1)เดิม 1 ตัว อายุการใช้งาน 2 ปี 2)เป้าหมายคัดกรอง 1,900คน 3)ปี62 คัดกรอง 1,600คน ผิดปกติ 300คน 4)ปชก.ทั้งอำเภอ 31,867คน 5)OP Visitปี62 155,911 ครั้ง IP Visit ปี62 1,948 คน LOS 6,288 วัน</t>
  </si>
  <si>
    <t>1)ขอใหม่ ไม่มี 2)ห่างจาก รพ.อุตรดิตถ์ 40 กม. 3)ปี62 เด็กแรกคลอด 64คน ต้องส่งรักษาต่อ 6คน 4)ปชก.ทั้งอำเภอ 43,707คน 5)OP Visitปี62 208,045 ครั้ง IP Visit ปี62 1,637 คน LOS 5,012 วัน</t>
  </si>
  <si>
    <t>1)ขอใหม่ ไม่มี ยกระดับบริการ 2)ห่างจาก รพ.อุตรดิตถ์ 40 กม. 3)ปี62 เด็กแรกคลอด 42คน Pretermเสียชีวิต 1 คน 4)ปชก.ทั้งอำเภอ 31,867คน 5)OP Visitปี62 155,911 ครั้ง IP Visit ปี62 1,948 คน LOS 6,288 วัน</t>
  </si>
  <si>
    <t>1)ไม่มี 2.คนไข้ส่งต่อ ปี62 8,700ราย 3.อ.พิชัย มีปชก.75,998 คน 4.OP visit 367,126 ครั้ง 5.IP Visit 3,718 คน LOS 9,802 วัน</t>
  </si>
  <si>
    <t>1)เครื่องเดิมที่มีอายุการใช้งาน 5ปี 2)ผู้ใช้บริการ ประมาณ 1,035 ราย/ปี 3)ปชก.ทั้งอำเภอ 34,103คน 4)OP Visitปี62 172,104 ครั้ง IP Visit ปี62 2,123 คน LOS 6,500 วัน</t>
  </si>
  <si>
    <t>1)ทดแทนเครื่องเดิมที่ชำรุด (เลขครุภัณฑ์ 6515-027-3002/5) 2)ปชก.ทั้งอำเภอ 43,707คน 3)OP Visitปี62 208,045 ครั้ง IP Visit ปี62 1,637 คน LOS 5,012 วัน</t>
  </si>
  <si>
    <t>เพิ่มศักบภาพในการให้บริการกิจกรรมบำบัดในผู้ป่วยเด็กพิเศษ</t>
  </si>
  <si>
    <t>Service plan สาขา New Born เพื่อรองรับแพทย์เฉพาะทางสาขากุมารเวชกรรมที่จบปี2564</t>
  </si>
  <si>
    <t>วาเล่ย์</t>
  </si>
  <si>
    <t>พบพระ</t>
  </si>
  <si>
    <t>โรงพยาบาลทุ่งเสลี่ยม</t>
  </si>
  <si>
    <t>โรงพยาบาลบ้านด่านลานหอย</t>
  </si>
  <si>
    <t>บ้านด่าน</t>
  </si>
  <si>
    <t>โรงพยาบาลสวรรคโลก</t>
  </si>
  <si>
    <t>สวรรคโลก</t>
  </si>
  <si>
    <t>บ้านใหม่ไชยมงคล</t>
  </si>
  <si>
    <t>ขยายบริการ opd อายุรกรรมครบวงจร ที่อาคารผู้ป่วยใน 298 เตียงสร้างเสร็จ</t>
  </si>
  <si>
    <t>โรงพยาบาลสมเด็จพระยุพราชนครไทย</t>
  </si>
  <si>
    <t>ขอซื้อใหม่ เนื่องจากไม่เพียงพอต่อการใช้งาน ตามแผนการพัฒนาระบบบริการสุขภาพ (Service Plan) โรงพยาบาลสมเด็จพระยุพราชนครไทย ให้เป็น node ศัลยกรรม</t>
  </si>
  <si>
    <t>สำหรับเปิดห้องผ่าตัด 2 ห้องอายุการใช้งาน 10 ปี</t>
  </si>
  <si>
    <t>Service Plan สาขา 5 สาขาหลักเพื่อรองรับแพทย์เฉพาะทางสาขาศัลยศาสตร์ออร์โธปิดิกส์ 2 คน, สาขาศัลยศาสตร์ 1 คน , สาขาวิสัญญีวิทยา 1 คน</t>
  </si>
  <si>
    <t>ผู้ป่วยที่ผ่าตัดใหญ่ปี58-60จำนวน 6,274คน 6,858คน และ6,956คน ตามลำดับผู้ป่วยได้รับการรักษารอคิวไม่นานโดยการผ่าตัดรักษาและรองรับService Planที่ส่งต่อจากรพช.ในจังหวัดละจังหวัดใกล้เคียง</t>
  </si>
  <si>
    <t>สภาพเครื่องจี้เก่าและไม่มี APC ไม่สามารถทำการรักษาได้/รักษาไม่มีประสิทธิภาพ,มีอายุรแพทย์โรคระบบทางเดินอาหาร 1 คน ทำได้ทั้ง colonoscope และ EGD เพื่อทำการรักษาพยาบาล high risk, ตัดก้อนเนื้องอก, polys ได้เพื่อการวินิจฉัยและรักษา</t>
  </si>
  <si>
    <t>มีorthopedist6คนไม่พอใช้กับPt บางตัวเก่าและชำรุด/ลดการเลื่อนการผ่าตัดเพราะอุปกรณ์ไม่พร้อม</t>
  </si>
  <si>
    <t>สถิติการผ่าตัดใหญ่ปี2559-2561เท่ากับ7,285คน 6,331คนและ7,332คนตามลำดับเพื่อรองรับการรักษาที่มีประสิทธิภาพและเพียงพอต่อการบริการโดยสามารถให้บริการผู้ป่วยที่ส่งต่อจากรพช.และหน่วยบริการปฐมภูมิ</t>
  </si>
  <si>
    <t>โรงพยาบาลส่งเสริมสุขภาพตำบลบ้านขุนนาวัง ตำบลนาเชิงคีรี</t>
  </si>
  <si>
    <t>นาเชิงคีรี</t>
  </si>
  <si>
    <t>เพื่อให้บริการแก่ประชาชน</t>
  </si>
  <si>
    <t>โรงพยาบาลส่งเสริมสุขภาพตำบลท่าชัย</t>
  </si>
  <si>
    <t>ท่าชัย</t>
  </si>
  <si>
    <t>ทดแทนของเดิม</t>
  </si>
  <si>
    <t>โรงพยาบาลส่งเสริมสุขภาพตำบลวังตะคร้อ</t>
  </si>
  <si>
    <t>วังตะคร้อ</t>
  </si>
  <si>
    <t>ทดแทนของเดิมที่ใช้งานมากกว่า 7 ปี เริ่มชำรุด</t>
  </si>
  <si>
    <t>โรงพยาบาลส่งเสริมสุขภาพตำบลหนองตูม</t>
  </si>
  <si>
    <t>หนองตูม</t>
  </si>
  <si>
    <t>ของเดิมชำรุด มีบริการทันตกรรม เปิด PCC ปี 2563</t>
  </si>
  <si>
    <t>โรงพยาบาลส่งเสริมสุขภาพตำบลแม่สิน</t>
  </si>
  <si>
    <t>แม่สิน</t>
  </si>
  <si>
    <t>เพื่อการให้บริการแก่ผู้รับบริการ</t>
  </si>
  <si>
    <t>โรงพยาบาลส่งเสริมสุขภาพตำบลบ้านปางสา ตำบลแม่สิน</t>
  </si>
  <si>
    <t>โรงพยาบาลส่งเสริมสุขภาพตำบลบ้านหนองตาโชติ ตำบลวังทองแดง</t>
  </si>
  <si>
    <t>วังทองแดง</t>
  </si>
  <si>
    <t>โรงพยาบาลส่งเสริมสุขภาพตำบลป่างิ้ว</t>
  </si>
  <si>
    <t>ป่างิ้ว</t>
  </si>
  <si>
    <t>โรงพยาบาลส่งเสริมสุขภาพตำบลบ้านห้วยโป้ ตำบลแม่สิน</t>
  </si>
  <si>
    <t>โรงพยาบาลส่งเสริมสุขภาพตำบลหนองอ้อ</t>
  </si>
  <si>
    <t>หนองอ้อ</t>
  </si>
  <si>
    <t>เพื่อใช้ในห้องฉุกเฉิน</t>
  </si>
  <si>
    <t>โรงพยาบาลส่งเสริมสุขภาพตำบลแม่สำ</t>
  </si>
  <si>
    <t>แม่สำ</t>
  </si>
  <si>
    <t>โรงพยาบาลส่งเสริมสุขภาพตำบลบ้านสะพานยาว ตำบลแม่สำ</t>
  </si>
  <si>
    <t>โรงพยาบาลส่งเสริมสุขภาพตำบลบ้านปากคะยาง ตำบลบ้านแก่ง</t>
  </si>
  <si>
    <t>โรงพยาบาลส่งเสริมสุขภาพตำบลดงคู่</t>
  </si>
  <si>
    <t>ดงคู่</t>
  </si>
  <si>
    <t>โรงพยาบาลส่งเสริมสุขภาพตำบลบ้านแสนตอ ตำบลสารจิตร</t>
  </si>
  <si>
    <t>สารจิตร</t>
  </si>
  <si>
    <t>โรงพยาบาลส่งเสริมสุขภาพตำบลศรีสัชนาลัย</t>
  </si>
  <si>
    <t>โรงพยาบาลส่งเสริมสุขภาพตำบลปากพระ</t>
  </si>
  <si>
    <t>ปากพระ</t>
  </si>
  <si>
    <t>โรงพยาบาลส่งเสริมสุขภาพตำบลบ้านแม่ราก ตำบลป่างิ้ว</t>
  </si>
  <si>
    <t>ทดแทนของเดิมที่ไม่สามารถใช้งานได้</t>
  </si>
  <si>
    <t>ปัจจุบันมี 1 เครื่อง อายุงาน 15 ปี และเริ่มชำรุด</t>
  </si>
  <si>
    <t>โรงพยาบาลส่งเสริมสุขภาพตำบลวังใหญ่</t>
  </si>
  <si>
    <t>วังใหญ่</t>
  </si>
  <si>
    <t>เครื่องเดิมรับบริจาคจากรพ.แม่ข่าย อายุการใช้งาน 17 ปี สภาพ ใช้งานได้ 60%</t>
  </si>
  <si>
    <t>โรงพยาบาลส่งเสริมสุขภาพตำบลบ้านท่าวิเศษ ตำบลบ้านใหม่ชัยมงคล</t>
  </si>
  <si>
    <t>ทดแทนของเดิมซี่งรับโอนมาจาก รพ.สต.กลางดง (ซึ่งเป็นครุภัณฑ์งบไทยเข้มแข็ง ตั้งแต่ปี 2554)เพื่อให้บริการแก่ประชาชน</t>
  </si>
  <si>
    <t>โรงพยาบาลศรีสัชนาลัย</t>
  </si>
  <si>
    <t>หาดเสี้ยว</t>
  </si>
  <si>
    <t>ปัจจุบันเครื่องมือไม่เพียงพอต่อจำนวน ประชากรที่เข้ามารับบริการ และการเคลื่อนย้ายยูนิตทันตกรรมไปยัง หน่วยบริการลูกข่าย (โรงพยาบาลส่งเสริมสุขภาพ) มีความลำบากและอาจทำให้เครื่องมือชำรุดเสียหายได้</t>
  </si>
  <si>
    <t>เนื่องจากเครื่องฟังเสียงหัวใจทารกในครรภ์ มีความเสื่อมสภาพ และอายุการใช้งานมากกว่า 15 ปี และจำนวนผู้มารับบริการมีจำนวนมากขึ้น ซึ่งไม่เพียงพอกับงานเวชศาสตร์ครอบครัวและงานสูติกรรม</t>
  </si>
  <si>
    <t>เพื่อเพิ่มประสิทธิภาพในการทำงานและสุขอนามัยของผู้มารับบริการ</t>
  </si>
  <si>
    <t>ทดแทนของเก่าที่มีอายุการใช้งานมานาน</t>
  </si>
  <si>
    <t>เปิดห้องผ่าตัด 2 ห้องอายุการใช้งาน 10 ปี</t>
  </si>
  <si>
    <t>เพิ่มศักยภาพการดูแลผู้ป่วยหัวใจให้ผู้ป่วยได้รับการรักษาตามมาตรฐานและในปี 2564 เปิด CCU จำนวน 8 เตียง และการรองรับการเป็นศูนย์เชี่ยวชาญโรคหัวใจ ปัจจุบันผู้ป่วยกลุ่มนี้อยู่ในICU ทั่วไป และคาดว่ารองรับผู้ป่วยโรคหัวใจได้ปีละ 500 รายที่ช่วยลดการเสียชีวิตของโรคหัวใจ</t>
  </si>
  <si>
    <t>พัฒนาระบบการให้บริการURO+Transplant ไม่เคยมีมาก่อน</t>
  </si>
  <si>
    <t>ยังไม่มีใช้งาน/ผู้ป่วย.120ราย/ปี</t>
  </si>
  <si>
    <t>โรงพยาบาลวิเชียรบุรี</t>
  </si>
  <si>
    <t>สระประดู่</t>
  </si>
  <si>
    <t>วิเชียรบุรี</t>
  </si>
  <si>
    <t>รับผิดชอบประชากรทั้งอำเภอ 86632 คน มีผู้รับบริการในปีงบประมาณ 23645 ราย ขอสำหรับสำหรับการขยายบริการจาก รพช.แม่ข่าย Node (M2) 240 เตียง SP Positioning ยกระดับเป็น รพ.ทั่วไป ระดับ M1 เป็น node บริการทางด้านจักษุแพทย์ รองรับผู้ป่วยด้านจักษุ ในพื้นที่โซนใต้ของจังหวัด รับผิดชอบอำเภอบึงสามพัน ประชากร 48836 คน อำเภอศรีเทพ ประชากร 47676 คน รวม 183144 คน</t>
  </si>
  <si>
    <t>โรงพยาบาลหล่มสัก</t>
  </si>
  <si>
    <t>หล่มสัก</t>
  </si>
  <si>
    <t>รับผิดชอบประชากรทั้งอำเภอ 111071 คน รพช.แม่ข่าย (M2) 120 เตียง SP Positioning ขยายเป็น รพ.ขนาด 200 เตียง เป็น node ทารกแรกเกิด(เพิ่มเติม) ศัลยกรรม บริการโรคตา ไตเทียม บริการเวชกรรมฟื้นฟู และ node รองรับอุบัติเหตุ (lavel 4) ในพื้นที่โซนเหนือของจังหวัด รับผิดชอบอำเภอหล่มเก่า ประชากร 49963 คน อำเภอน้ำหนาว ประชากร 12486 คน เพื่อให้มีครุภัณฑ์เพียงพอในการรักษาดูแลผู้ป่วย มีผู้รับบริการในปีงบประมาณ 327208 ราย ให้สามารถบริการให้ผู้ป่วยได้รับการดูแลรักษาที่รวดเร็วปลอดภัย ลดการส่งต่อผู้ป่วยรักษา</t>
  </si>
  <si>
    <t>รับผิดชอบประชากรทั้งอำเภอ 169858 คน มีผู้รับบริการในปีงบประมาณ 561319 ราย เนื่องจากของเดิมไม่เพียงพอต่อการใช้งาน ขยายบริการเป็นโรงพยาบาล 114 เตียง และเพื่อเปิด ICU ตามแผนการพัฒนาระบบบริการสุขภาพ (Service Plan) ให้สามารถบริการให้ผู้ป่วยได้รับการดูแลรักษาที่รวดเร็วปลอดภัย ลดการส่งต่อผู้ป่วยรักษา</t>
  </si>
  <si>
    <t>รับผิดชอบพื้นที่ 9 ตำบล 99 หมู่บ้าน มีเครือข่าย รพ.สต. 14 แห่ง ประชากร 119895 คน รพช.ขนาดใหญ่ ( F1 ) 90 เตียง SP Positioning ขยายเป็น รพ.ขนาด 150 เตียง เป็น รพ .ให้บริการแพทย์แผนไทยครบวงจร รพ.ให้บริการผ่าตัดต้อกระจกโซนเหนือ รพ .ให้บริการไตเทียม ลดความแออัดของผู้ป่วยในโรงพยาบาลทั่วไป</t>
  </si>
  <si>
    <t>รับผิดชอบประชากร จำนวน 46476 คน มีผู้รับบริการในปีงบประมาณ 119202 ราย รพช.ขนาดกลาง (F2) 30 เตียง SP Positioning ขยายเป็น รพ.ขนาด 60 เตียง รองรับอุบัติเหตุ ระดับ 4 (+- 3) พื้นที่ท่องเที่ยวเมืองศรีเทพ มรดกโลก ตามแผนการพัฒนาระบบบริการสุขภาพ (Service Plan) ให้สามารถบริการให้ผู้ป่วยได้รับการดูแลรักษาที่รวดเร็วปลอดภัย ลดการส่งต่อผู้ป่วยรักษา ลดความแออัดของผู้ป่วยในโรงพยาบาลทั่วไป</t>
  </si>
  <si>
    <t>โรงพยาบาลเขาค้อ</t>
  </si>
  <si>
    <t>รับผิดชอบประชากร จำนวน 28683 คน มีผู้รับบริการในปีงบประมาณ 90637 ราย รพช.ขนาดกลาง(F2) 30 เตียง SP Positioning เป็น รพ.ให้บริการแพทย์ทางเลือก รพ.รองรับอุบัติเหตุ ระดับ 4 (+-3) พื้นที่ท่องเที่ยว ตามแผนการพัฒนาระบบบริการสุขภาพ (Service Plan) ให้สามารถบริการให้ผู้ป่วยได้รับการดูแลรักษาที่รวดเร็วปลอดภัย ลดการส่งต่อผู้ป่วยรักษา ลดความแออัดของผู้ป่วยในโรงพยาบาลทั่วไป</t>
  </si>
  <si>
    <t>รับผิดชอบประชากร จำนวน 48836 คน มีผู้รับบริการในปีงบประมาณ 118374 ราย รพช.ขนาดกลาง (F2) 60 เตียง SP Positioning ขยายเป็น รพ.ขนาด 90 เตียง เป็น รพ. ให้บริการแรงงานต่างด้าว และการแพทย์ทางเลือก ตามแผนการพัฒนาระบบบริการสุขภาพ (Service Plan) ให้สามารถบริการให้ผู้ป่วยได้รับการดูแลรักษาที่รวดเร็วปลอดภัย ลดการส่งต่อผู้ป่วยรักษา ลดความแออัดของผู้ป่วยในโรงพยาบาลทั่วไป</t>
  </si>
  <si>
    <t>รับผิดชอบประชากรทั้งอำเภอ 169858 คน มีผู้รับบริการในปีงบประมาณ 561319 ราย เนื่องจากของเดิมไม่เพียงพอต่อการใช้งาน ขยายบริการเป็นโรงพยาบาล 114 เตียง และเพื่อบริการด้านจักษุวิทยาในพื้นที่ ตามแผนการพัฒนาระบบบริการสุขภาพ (Service Plan) ให้สามารถบริการให้ผู้ป่วยได้รับการดูแลรักษาที่รวดเร็วปลอดภัย ลดการส่งต่อผู้ป่วยรักษา ลดความแออัดของผู้ป่วยในโรงพยาบาลทั่วไป</t>
  </si>
  <si>
    <t>1.ไม่มีใช้งานในการลำเลียงทารกแรกคลอดจากพื้นที่ห่างไกล และเครือข่าย 2.เป็นจุดครึ่งทางระหว่าง รพ.บ้านโคก กับ รพ.อุตรดิตถ์ (180กม.) 3.รพ.น้ำปาดห่างจาก รพ.อุตรดิตถ์ 80 กม. 4.ปี62 เด็กแรกคลอด 80 คน ต้องส่งรักษาต่อ 3 คน</t>
  </si>
  <si>
    <t>1)ขอทดแทน เครื่องเดิมใช้มา 5ปี (บริจาค) 2)ห่างจาก รพ.อุตรดิตถ์ 60 กม. 3)ปี62 เด็กแรกคลอด 60คน ต้องส่งรักษาต่อ 20คน 3.อ.พิชัย มีปชก.75,998 คน 4.OP visit 367,126 ครั้ง 5.IP Visit 3,718 คน LOS 9,802 วัน</t>
  </si>
  <si>
    <t>1)ขอเพิ่ม เนื่องจากไม่เพียงพอ 2)ห่างจาก รพ.อุตรดิตถ์ 180 กม. (ไป-กลับ 6 ชม.) 3)มีส่งตัวเฉลี่ย 2 ราย/วัน 4)ปชก.ทั้งอำเภอ 14,056 คน 5)OP Visitปี62 77,789 ครั้ง IP Visit ปี62 1,450 คน LOS 3,371 วัน</t>
  </si>
  <si>
    <t>1)ทดแทนเครื่องเดิม อายุการใช้งาน 5ปี 2)ระยะทางห่างจาก รพ.อุตรดิตถ์ 125 กม. 3)ปชก.ทั้งอำเภอ 14,348คน 4)OP Visitปี62 73,755 ครั้ง IP Visit ปี62 1,091 คน LOS 2,912 วัน</t>
  </si>
  <si>
    <t>ไม่มีใช้งานในการให้บริการส่งผู้ป่วยฉุกเฉิน จากพื้นที่ห่างไกล และเครือข่าย</t>
  </si>
  <si>
    <t>1.ไม่เพียงพอ (รถตู้พยาบาล 3คัน มีเครื่องฯ 1คัน อายุการทำงาน 3ปี) 3.อ.ลับแล มีปชก. 55,092 คน 4.OP visit 321,829 ครั้ง 5.IP Visit 2,302 คน LOS 8,539 วัน</t>
  </si>
  <si>
    <t>1)เดิมมี 1 เครื่อง ไม่เพียงพอ เพราะต้องใช้ให้บริการทั้งผู้ป่วยใน และส่งตัว 2)ปชก.ทั้งอำเภอ 43,707คน 3)OP Visitปี62 208,045 ครั้ง IP Visit ปี62 1,637 คน LOS 5,012 วัน</t>
  </si>
  <si>
    <t>1)ทดแทนเครื่องเดิมที่ชำรุด (เลขครุภัณฑ์ 6530-033-1100/1) 2.มีเป้าหมายNCDที่จะคัดกรอง 1,500คน 3.ผลการคัดกรองปี62 1,390คน ผิดปกติต้องส่งต่อ 84คน 4.มีพยาบาลเวชปฏิบัติสาขาตา 1คน 5)ปชก.ทั้งอำเภอ 43,707คน 6)OP Visitปี62 208,045 ครั้ง IP Visit ปี62 1,637 คน LOS 5,012 วัน</t>
  </si>
  <si>
    <t>1.มี1เครื่อง ใช้งานมาประมาณ 6 ปี 2.มีเป้าหมายNCDที่จะคัดกรอง 4,286น 3.ผลการคัดกรองปี62 3,348คน ผิดปกติต้องส่งต่อ 27คน 4.อ.ลับแล มีปชก. 55,092 คน 5.OP visit 321,829 ครั้ง 6.IP Visit 2,302 คน LOS 8,539 วัน</t>
  </si>
  <si>
    <t>โรงพยาบาลวัดโบสถ์</t>
  </si>
  <si>
    <t>วัดโบสถ์</t>
  </si>
  <si>
    <t>พัฒนาศักยภาพการบริการ และพัฒนางาน IC ให้ได้ตามมาตรฐานCSSD/HA</t>
  </si>
  <si>
    <t>พัฒนาศักยภาพการให้บริการ</t>
  </si>
  <si>
    <t>โรงพยาบาลชาติตระการ</t>
  </si>
  <si>
    <t>1 เพิ่มศักยภาพการให้บริการรักษาฟื้นฟูในกลุ่มผู้ป่วย, Intermediat Care, ผู้สูงอายุ,คนพิการ . มีการดำเนินการด้านกายภาพบำบัด สำหรับผู้ป่วยข้างต้น</t>
  </si>
  <si>
    <t>ยกฐานะ</t>
  </si>
  <si>
    <t>รับผิดชอบประชากรทั้งอำเภอ 169858 คน มีผู้รับบริการในปีงบประมาณ 561319 ราย เนื่องจากของเดิมไม่เพียงพอต่อการใช้งาน ขยายบริการเป็นโรงพยาบาล 114 เตียง ตามแผนการพัฒนาระบบบริการสุขภาพ (Service Plan) ให้สามารถบริการให้ผู้ป่วยได้รับการดูแลรักษาที่รวดเร็วปลอดภัย ลดการส่งต่อผู้ป่วยรักษา ลดความแออัดของผู้ป่วยในโรงพยาบาลทั่วไป</t>
  </si>
  <si>
    <t>รับผิดชอบพื้นที่ 9 ตำบล 99 หมู่บ้าน มีเครือข่าย รพ.สต. 14 แห่ง ประชากร 119895 คน ผู้รับบริการในปีงบประมาณ 166317 ราย รพช.ขนาดใหญ่ ( F1 ) 90 เตียง SP Positioning ขยายเป็น รพ.ขนาด 150 เตียง เป็น รพ .ให้บริการแพทย์แผนไทยครบวงจร รพ.ให้บริการผ่าตัดต้อกระจกโซนเหนือ รพ .ให้บริการไตเทียม ลดความแออัดของผู้ป่วยในโรงพยาบาลทั่วไป</t>
  </si>
  <si>
    <t>รับผิดชอบพื้นที่ 9 ตำบล 99 หมู่บ้าน มีเครือข่าย รพ.สต. 14 แห่ง ประชากร 119895 คน ผู้รับบริการในปีงบประมาณ 166317 ราย ขอซื้อใหม่ เนื่องจากขาดแคลนยานพาหนะเพื่อใช้ในการออกปฏิบัติงานสาธารณสุขชุมชน ในพื้นที่ทุรกันดาร การปฏิบัติงานสาธารณสุขฉุกเฉิน การปฏิบัติงานตามโครงการพระราชดำริ โครงการพิเศษ และการรับเสด็จ ตลอดจนรับผู้แทนพระองค์และบุคคลสำคัญ โดยเฉพาะภูทับเบิก นาสะอุ้ง ตาดกลอย ที่เป็นพื้นที่เขาสูงชัน การตายจากการบาดเจ็บทางถนนของจังหวัดเพชรบูรณ์มีอัตราสูงกว่าเกณฑ์ระดับประเทศ (18 ต่อแสนประชากร)โดยเฉพาะพื้นที่อำเภอตอนเหนือ ที่ อำเภอหล่มเก่า (25.38 ต่อแสนประชากร)</t>
  </si>
  <si>
    <t>โรงพยาบาลน้ำหนาว</t>
  </si>
  <si>
    <t>น้ำหนาว</t>
  </si>
  <si>
    <t>รับผิดชอบประชากรทั้งอำเภอ 12486 คน มีผู้รับบริการในปีงบประมาณ 15705 ราย ปัจจุบันมีเฉพาะรถตู้พยาบาลฯ ไม่มียานพาหนะสำหรับใช้ในการออกปฏิบัติงานในพื้นที่ทุรกันดาร การปฏิบัติงานสาธารณสุขฉุกเฉิน การปฏิบัติงานตามโครงการพระราชดำริ โครงการพิเศษ ซึ่งไม่สามารถเข้าไปให้บริการแก่ประชาชนในพื้นที่ทุรกันดารได้โดยสะดวก รวมถึงบ้านเรือนที่แออัดและมีพื้นที่ไม่เสมอราบเรียบมีป่าไม้ ต้นไม้กีดขวาง</t>
  </si>
  <si>
    <t>นครสวรรค์</t>
  </si>
  <si>
    <t>โรงพยาบาลสวรรค์ประชารักษ์</t>
  </si>
  <si>
    <t>บ้านไร่</t>
  </si>
  <si>
    <t>รายการ</t>
  </si>
  <si>
    <t>ปทุมธานี</t>
  </si>
  <si>
    <t>ลพบุรี</t>
  </si>
  <si>
    <t>โรงพยาบาลชัยบาดาล</t>
  </si>
  <si>
    <t>โรงพยาบาลสิงห์บุรี</t>
  </si>
  <si>
    <t>สิงห์บุรี</t>
  </si>
  <si>
    <t>ท่าข้าม</t>
  </si>
  <si>
    <t>โรงพยาบาลปทุมธานี</t>
  </si>
  <si>
    <t>โรงพยาบาลธัญบุรี</t>
  </si>
  <si>
    <t>ไม่เพียงพอ</t>
  </si>
  <si>
    <t>ไม่มี</t>
  </si>
  <si>
    <t>โรงพยาบาลบางสะพาน</t>
  </si>
  <si>
    <t>ประจวบคีรีขันธ์</t>
  </si>
  <si>
    <t>สุพรรณบุรี</t>
  </si>
  <si>
    <t>โรงพยาบาลนครปฐม</t>
  </si>
  <si>
    <t>นครปฐม</t>
  </si>
  <si>
    <t>โรงพยาบาลเจ้าพระยายมราช</t>
  </si>
  <si>
    <t>โรงพยาบาลสมเด็จพระพุทธเลิศหล้า</t>
  </si>
  <si>
    <t>สมุทรสงคราม</t>
  </si>
  <si>
    <t>บางระกำ</t>
  </si>
  <si>
    <t>สำนักงานสาธารณสุขจังหวัดสมุทรสงคราม</t>
  </si>
  <si>
    <t>โรงพยาบาลชลบุรี</t>
  </si>
  <si>
    <t>ชลบุรี</t>
  </si>
  <si>
    <t>โรงพยาบาลตราด</t>
  </si>
  <si>
    <t>ตราด</t>
  </si>
  <si>
    <t>โรงพยาบาลเจ้าพระยาอภัยภูเบศร</t>
  </si>
  <si>
    <t>ปราจีนบุรี</t>
  </si>
  <si>
    <t>โรงพยาบาลกบินทร์บุรี</t>
  </si>
  <si>
    <t>ร้อยเอ็ด</t>
  </si>
  <si>
    <t>โรงพยาบาลเกษตรวิสัย</t>
  </si>
  <si>
    <t>โรงพยาบาลสุวรรณภูมิ</t>
  </si>
  <si>
    <t>วังหิน</t>
  </si>
  <si>
    <t>ซื้อใหม่</t>
  </si>
  <si>
    <t>ทดแทน</t>
  </si>
  <si>
    <t xml:space="preserve">เครื่องติดตามสัญญาณชีพพร้อมเครื่องกระตุกหัวใจในรถพยาบาลเพื่อเชื่อมต่อระบบศูนย์กลางการรักษาทางไกล </t>
  </si>
  <si>
    <t>โรงพยาบาลอุดรธานี</t>
  </si>
  <si>
    <t>อุดรธานี</t>
  </si>
  <si>
    <t>หนองคาย</t>
  </si>
  <si>
    <t>นครพนม</t>
  </si>
  <si>
    <t>โรงพยาบาลโพนสวรรค์</t>
  </si>
  <si>
    <t>สกลนคร</t>
  </si>
  <si>
    <t>โรงพยาบาลหนองคาย</t>
  </si>
  <si>
    <t>โรงพยาบาลวานรนิวาส</t>
  </si>
  <si>
    <t>โรงพยาบาลเพ็ญ</t>
  </si>
  <si>
    <t>นครราชสีมา</t>
  </si>
  <si>
    <t>บุรีรัมย์</t>
  </si>
  <si>
    <t>ชัยภูมิ</t>
  </si>
  <si>
    <t>โรงพยาบาลแก้งคร้อ</t>
  </si>
  <si>
    <t>โรงพยาบาลบุรีรัมย์</t>
  </si>
  <si>
    <t>โรงพยาบาลชัยภูมิ</t>
  </si>
  <si>
    <t>โรงพยาบาลปากช่องนานา</t>
  </si>
  <si>
    <t>ปากช่อง</t>
  </si>
  <si>
    <t>ศรีสะเกษ</t>
  </si>
  <si>
    <t>อุบลราชธานี</t>
  </si>
  <si>
    <t>โรงพยาบาลสรรพสิทธิประสงค์</t>
  </si>
  <si>
    <t>โรงพยาบาลราษีไศล</t>
  </si>
  <si>
    <t>กระบี่</t>
  </si>
  <si>
    <t>นครศรีธรรมราช</t>
  </si>
  <si>
    <t>โรงพยาบาลมหาราชนครศรีธรรมราช</t>
  </si>
  <si>
    <t>โรงพยาบาลกระบี่</t>
  </si>
  <si>
    <t>สงขลา</t>
  </si>
  <si>
    <t>ตรัง</t>
  </si>
  <si>
    <t>โรงพยาบาลพัทลุง</t>
  </si>
  <si>
    <t>พัทลุง</t>
  </si>
  <si>
    <t>นราธิวาส</t>
  </si>
  <si>
    <t>โรงพยาบาลยี่งอเฉลิมพระเกียรติ 80 พรรษา</t>
  </si>
  <si>
    <t>ยี่งอ</t>
  </si>
  <si>
    <t>โรงพยาบาลตรัง</t>
  </si>
  <si>
    <t>โครงการ</t>
  </si>
  <si>
    <t>โรงพยาบาลพบพระ</t>
  </si>
  <si>
    <t>โรงพยาบาลศรีนคร</t>
  </si>
  <si>
    <t>ศรีนคร</t>
  </si>
  <si>
    <t>โรงพยาบาลพุทธชินราช</t>
  </si>
  <si>
    <t>โรงพยาบาลบางระกำ</t>
  </si>
  <si>
    <t>ชนแดน</t>
  </si>
  <si>
    <t>โรงพยาบาลสะเดา</t>
  </si>
  <si>
    <t xml:space="preserve">เครื่องตรวจวัดสมรรถนะหลอดเลือดแดงส่วนปลาย </t>
  </si>
  <si>
    <t xml:space="preserve">เครื่องรับสัญญาณภาพเอกซเรย์เป็นดิจิตอล ชนิดชุดรับภาพแฟลตพาแนลไร้สาย </t>
  </si>
  <si>
    <t xml:space="preserve">ตู้อบเด็ก </t>
  </si>
  <si>
    <t xml:space="preserve">คกก. ปรับตามบัญชี 
อ้างอิงบัญชี กบรส.
ชื่อ : เครื่องถ่ายภาพจอประสาทตามุมกว้างชนิดสัมผัสราคา : 4,280,000 บาท </t>
  </si>
  <si>
    <t>คกก. ปรับตามบัญชี 
อ้างอิงบัญชี กบรส.
ชื่อ : กล้องส่องตรวจและรักษาในข้อ 
ราคา : 2,500,000 บาท</t>
  </si>
  <si>
    <t>คกก. ปรับรายการ
อ้างอิงบัญชี กบรส.
ชื่อ : เครื่องสวนหัวใจระนาบเดี่ยว
ราคา : 21,000,000 บาท</t>
  </si>
  <si>
    <t>service plan</t>
  </si>
  <si>
    <t>ปีเดียว</t>
  </si>
  <si>
    <t>P1คือPCC</t>
  </si>
  <si>
    <t>รหัส e-bud</t>
  </si>
  <si>
    <t>000109</t>
  </si>
  <si>
    <t>000176</t>
  </si>
  <si>
    <t>000195</t>
  </si>
  <si>
    <t>000225</t>
  </si>
  <si>
    <t>000226</t>
  </si>
  <si>
    <t>000228</t>
  </si>
  <si>
    <t>000231</t>
  </si>
  <si>
    <t>000233</t>
  </si>
  <si>
    <t>000234</t>
  </si>
  <si>
    <t>000236</t>
  </si>
  <si>
    <t>000237</t>
  </si>
  <si>
    <t>000238</t>
  </si>
  <si>
    <t>000244</t>
  </si>
  <si>
    <t>000246</t>
  </si>
  <si>
    <t>000248</t>
  </si>
  <si>
    <t>000249</t>
  </si>
  <si>
    <t>000255</t>
  </si>
  <si>
    <t>000269</t>
  </si>
  <si>
    <t>000275</t>
  </si>
  <si>
    <t>000276</t>
  </si>
  <si>
    <t>000278</t>
  </si>
  <si>
    <t>000279</t>
  </si>
  <si>
    <t>000280</t>
  </si>
  <si>
    <t>000282</t>
  </si>
  <si>
    <t>000283</t>
  </si>
  <si>
    <t>000284</t>
  </si>
  <si>
    <t>000287</t>
  </si>
  <si>
    <t>000290</t>
  </si>
  <si>
    <t>000291</t>
  </si>
  <si>
    <t>000292</t>
  </si>
  <si>
    <t>000294</t>
  </si>
  <si>
    <t>000295</t>
  </si>
  <si>
    <t>000296</t>
  </si>
  <si>
    <t>000297</t>
  </si>
  <si>
    <t>000298</t>
  </si>
  <si>
    <t>000299</t>
  </si>
  <si>
    <t>000300</t>
  </si>
  <si>
    <t>000302</t>
  </si>
  <si>
    <t>000303</t>
  </si>
  <si>
    <t>000305</t>
  </si>
  <si>
    <t>000306</t>
  </si>
  <si>
    <t>000309</t>
  </si>
  <si>
    <t>000314</t>
  </si>
  <si>
    <t>000315</t>
  </si>
  <si>
    <t>000317</t>
  </si>
  <si>
    <t>000322</t>
  </si>
  <si>
    <t>000326</t>
  </si>
  <si>
    <t>000327</t>
  </si>
  <si>
    <t>000362</t>
  </si>
  <si>
    <t>000366</t>
  </si>
  <si>
    <t>000370</t>
  </si>
  <si>
    <t>000371</t>
  </si>
  <si>
    <t>000374</t>
  </si>
  <si>
    <t>000376</t>
  </si>
  <si>
    <t>000379</t>
  </si>
  <si>
    <t>000383</t>
  </si>
  <si>
    <t>000384</t>
  </si>
  <si>
    <t>000385</t>
  </si>
  <si>
    <t>000386</t>
  </si>
  <si>
    <t>000388</t>
  </si>
  <si>
    <t>000389</t>
  </si>
  <si>
    <t>000390</t>
  </si>
  <si>
    <t>000391</t>
  </si>
  <si>
    <t>000392</t>
  </si>
  <si>
    <t>000393</t>
  </si>
  <si>
    <t>000394</t>
  </si>
  <si>
    <t>000395</t>
  </si>
  <si>
    <t>000397</t>
  </si>
  <si>
    <t>000401</t>
  </si>
  <si>
    <t>000403</t>
  </si>
  <si>
    <t>000404</t>
  </si>
  <si>
    <t>000405</t>
  </si>
  <si>
    <t>000406</t>
  </si>
  <si>
    <t>000407</t>
  </si>
  <si>
    <t>000408</t>
  </si>
  <si>
    <t>000411</t>
  </si>
  <si>
    <t>000412</t>
  </si>
  <si>
    <t>000413</t>
  </si>
  <si>
    <t>000414</t>
  </si>
  <si>
    <t>000415</t>
  </si>
  <si>
    <t>000417</t>
  </si>
  <si>
    <t>000418</t>
  </si>
  <si>
    <t>000419</t>
  </si>
  <si>
    <t>000420</t>
  </si>
  <si>
    <t>000421</t>
  </si>
  <si>
    <t>000422</t>
  </si>
  <si>
    <t>000423</t>
  </si>
  <si>
    <t>000424</t>
  </si>
  <si>
    <t>000425</t>
  </si>
  <si>
    <t>000426</t>
  </si>
  <si>
    <t>000429</t>
  </si>
  <si>
    <t>000432</t>
  </si>
  <si>
    <t>000433</t>
  </si>
  <si>
    <t>000435</t>
  </si>
  <si>
    <t>000436</t>
  </si>
  <si>
    <t>000437</t>
  </si>
  <si>
    <t>000438</t>
  </si>
  <si>
    <t>000447</t>
  </si>
  <si>
    <t>000473</t>
  </si>
  <si>
    <t>000503</t>
  </si>
  <si>
    <t>000504</t>
  </si>
  <si>
    <t>000505</t>
  </si>
  <si>
    <t>000506</t>
  </si>
  <si>
    <t>000507</t>
  </si>
  <si>
    <t>000508</t>
  </si>
  <si>
    <t>000509</t>
  </si>
  <si>
    <t>000510</t>
  </si>
  <si>
    <t>000512</t>
  </si>
  <si>
    <t>000513</t>
  </si>
  <si>
    <t>000514</t>
  </si>
  <si>
    <t>000515</t>
  </si>
  <si>
    <t>000516</t>
  </si>
  <si>
    <t>000517</t>
  </si>
  <si>
    <t>000518</t>
  </si>
  <si>
    <t>000519</t>
  </si>
  <si>
    <t>000520</t>
  </si>
  <si>
    <t>000521</t>
  </si>
  <si>
    <t>000522</t>
  </si>
  <si>
    <t>000523</t>
  </si>
  <si>
    <t>000524</t>
  </si>
  <si>
    <t>000525</t>
  </si>
  <si>
    <t>000526</t>
  </si>
  <si>
    <t>000527</t>
  </si>
  <si>
    <t>000528</t>
  </si>
  <si>
    <t>000529</t>
  </si>
  <si>
    <t>000530</t>
  </si>
  <si>
    <t>000531</t>
  </si>
  <si>
    <t>000533</t>
  </si>
  <si>
    <t>000534</t>
  </si>
  <si>
    <t>000537</t>
  </si>
  <si>
    <t>000538</t>
  </si>
  <si>
    <t>000539</t>
  </si>
  <si>
    <t>000540</t>
  </si>
  <si>
    <t>000541</t>
  </si>
  <si>
    <t>000542</t>
  </si>
  <si>
    <t>000543</t>
  </si>
  <si>
    <t>000565</t>
  </si>
  <si>
    <t>000566</t>
  </si>
  <si>
    <t>000568</t>
  </si>
  <si>
    <t>000569</t>
  </si>
  <si>
    <t>000573</t>
  </si>
  <si>
    <t>000574</t>
  </si>
  <si>
    <t>000575</t>
  </si>
  <si>
    <t>000576</t>
  </si>
  <si>
    <t>000580</t>
  </si>
  <si>
    <t>000581</t>
  </si>
  <si>
    <t>000582</t>
  </si>
  <si>
    <t>000590</t>
  </si>
  <si>
    <t>000591</t>
  </si>
  <si>
    <t>000592</t>
  </si>
  <si>
    <t>000593</t>
  </si>
  <si>
    <t>000596</t>
  </si>
  <si>
    <t>000601</t>
  </si>
  <si>
    <t>000602</t>
  </si>
  <si>
    <t>000603</t>
  </si>
  <si>
    <t>000612</t>
  </si>
  <si>
    <t>000620</t>
  </si>
  <si>
    <t>000628</t>
  </si>
  <si>
    <t>000632</t>
  </si>
  <si>
    <t>000633</t>
  </si>
  <si>
    <t>000634</t>
  </si>
  <si>
    <t>000635</t>
  </si>
  <si>
    <t>000636</t>
  </si>
  <si>
    <t>000637</t>
  </si>
  <si>
    <t>000638</t>
  </si>
  <si>
    <t>000639</t>
  </si>
  <si>
    <t>000640</t>
  </si>
  <si>
    <t>000641</t>
  </si>
  <si>
    <t>000642</t>
  </si>
  <si>
    <t>000643</t>
  </si>
  <si>
    <t>000644</t>
  </si>
  <si>
    <t>000645</t>
  </si>
  <si>
    <t>000655</t>
  </si>
  <si>
    <t>000656</t>
  </si>
  <si>
    <t>000658</t>
  </si>
  <si>
    <t>000660</t>
  </si>
  <si>
    <t>000661</t>
  </si>
  <si>
    <t>000662</t>
  </si>
  <si>
    <t>000663</t>
  </si>
  <si>
    <t>000664</t>
  </si>
  <si>
    <t>000665</t>
  </si>
  <si>
    <t>000669</t>
  </si>
  <si>
    <t>000670</t>
  </si>
  <si>
    <t>000671</t>
  </si>
  <si>
    <t>000672</t>
  </si>
  <si>
    <t>000673</t>
  </si>
  <si>
    <t>000674</t>
  </si>
  <si>
    <t>000676</t>
  </si>
  <si>
    <t>000677</t>
  </si>
  <si>
    <t>000678</t>
  </si>
  <si>
    <t>000679</t>
  </si>
  <si>
    <t>000680</t>
  </si>
  <si>
    <t>000682</t>
  </si>
  <si>
    <t>000683</t>
  </si>
  <si>
    <t>000684</t>
  </si>
  <si>
    <t>000685</t>
  </si>
  <si>
    <t>000686</t>
  </si>
  <si>
    <t>000687</t>
  </si>
  <si>
    <t>000689</t>
  </si>
  <si>
    <t>000690</t>
  </si>
  <si>
    <t>000691</t>
  </si>
  <si>
    <t>000692</t>
  </si>
  <si>
    <t>000696</t>
  </si>
  <si>
    <t>000697</t>
  </si>
  <si>
    <t>000698</t>
  </si>
  <si>
    <t>000699</t>
  </si>
  <si>
    <t>000700</t>
  </si>
  <si>
    <t>000701</t>
  </si>
  <si>
    <t>000702</t>
  </si>
  <si>
    <t>000703</t>
  </si>
  <si>
    <t>000706</t>
  </si>
  <si>
    <t>000707</t>
  </si>
  <si>
    <t>000708</t>
  </si>
  <si>
    <t>000710</t>
  </si>
  <si>
    <t>000711</t>
  </si>
  <si>
    <t>000712</t>
  </si>
  <si>
    <t>000713</t>
  </si>
  <si>
    <t>000714</t>
  </si>
  <si>
    <t>000715</t>
  </si>
  <si>
    <t>000716</t>
  </si>
  <si>
    <t>000717</t>
  </si>
  <si>
    <t>000718</t>
  </si>
  <si>
    <t>000719</t>
  </si>
  <si>
    <t>000720</t>
  </si>
  <si>
    <t>000721</t>
  </si>
  <si>
    <t>000722</t>
  </si>
  <si>
    <t>000723</t>
  </si>
  <si>
    <t>000724</t>
  </si>
  <si>
    <t>000725</t>
  </si>
  <si>
    <t>000726</t>
  </si>
  <si>
    <t>000727</t>
  </si>
  <si>
    <t>000728</t>
  </si>
  <si>
    <t>000729</t>
  </si>
  <si>
    <t>000730</t>
  </si>
  <si>
    <t>000731</t>
  </si>
  <si>
    <t>000732</t>
  </si>
  <si>
    <t>000734</t>
  </si>
  <si>
    <t>000735</t>
  </si>
  <si>
    <t>000737</t>
  </si>
  <si>
    <t>000738</t>
  </si>
  <si>
    <t>000740</t>
  </si>
  <si>
    <t>000741</t>
  </si>
  <si>
    <t>000742</t>
  </si>
  <si>
    <t>000743</t>
  </si>
  <si>
    <t>000744</t>
  </si>
  <si>
    <t>000777</t>
  </si>
  <si>
    <t>000779</t>
  </si>
  <si>
    <t>001203</t>
  </si>
  <si>
    <t>001207</t>
  </si>
  <si>
    <t>002753</t>
  </si>
  <si>
    <t>002754</t>
  </si>
  <si>
    <t>002755</t>
  </si>
  <si>
    <t>002756</t>
  </si>
  <si>
    <t>002757</t>
  </si>
  <si>
    <t>002758</t>
  </si>
  <si>
    <t>002759</t>
  </si>
  <si>
    <t>002760</t>
  </si>
  <si>
    <t>002764</t>
  </si>
  <si>
    <t>002767</t>
  </si>
  <si>
    <t>002771</t>
  </si>
  <si>
    <t>002774</t>
  </si>
  <si>
    <t>002775</t>
  </si>
  <si>
    <t>002776</t>
  </si>
  <si>
    <t>002777</t>
  </si>
  <si>
    <t>002778</t>
  </si>
  <si>
    <t>002785</t>
  </si>
  <si>
    <t>002786</t>
  </si>
  <si>
    <t>002788</t>
  </si>
  <si>
    <t>003166</t>
  </si>
  <si>
    <t>003167</t>
  </si>
  <si>
    <t>003169</t>
  </si>
  <si>
    <t>003173</t>
  </si>
  <si>
    <t>003196</t>
  </si>
  <si>
    <t>003323</t>
  </si>
  <si>
    <t>003813</t>
  </si>
  <si>
    <t>004415</t>
  </si>
  <si>
    <t>004416</t>
  </si>
  <si>
    <t>006407</t>
  </si>
  <si>
    <t>008503</t>
  </si>
  <si>
    <t>008505</t>
  </si>
  <si>
    <t>008506</t>
  </si>
  <si>
    <t>008509</t>
  </si>
  <si>
    <t>008512</t>
  </si>
  <si>
    <t>008513</t>
  </si>
  <si>
    <t>008514</t>
  </si>
  <si>
    <t>008516</t>
  </si>
  <si>
    <t>008518</t>
  </si>
  <si>
    <t>008519</t>
  </si>
  <si>
    <t>008520</t>
  </si>
  <si>
    <t>008521</t>
  </si>
  <si>
    <t>008524</t>
  </si>
  <si>
    <t>008525</t>
  </si>
  <si>
    <t>008527</t>
  </si>
  <si>
    <t>008529</t>
  </si>
  <si>
    <t>008532</t>
  </si>
  <si>
    <t>008534</t>
  </si>
  <si>
    <t>008536</t>
  </si>
  <si>
    <t>008549</t>
  </si>
  <si>
    <t>008620</t>
  </si>
  <si>
    <t>008646</t>
  </si>
  <si>
    <t>008647</t>
  </si>
  <si>
    <t>008668</t>
  </si>
  <si>
    <t>ราคา อ.อารักษ์ปรับลดจากในบัญชี กบรส. จาก3.2 ลบ. ปรับลดเป็น 2.5 ลบ. โดยปรับภาพรวมด้วย</t>
  </si>
  <si>
    <t>งบลงทุน รายการค่าสิ่งก่อสร้าง</t>
  </si>
  <si>
    <t>ผูกพัน</t>
  </si>
  <si>
    <t>ข้อมูล templet E-Budgeting</t>
  </si>
  <si>
    <t>ชื่อรายการ</t>
  </si>
  <si>
    <t>แบบเลขที่</t>
  </si>
  <si>
    <t>จำนวนชั้น</t>
  </si>
  <si>
    <t>พื้นที่ใช้สอย (ตร.ม.)</t>
  </si>
  <si>
    <t>สถานที่ก่อสร้าง</t>
  </si>
  <si>
    <t>จำนวนวันก่อสร้าง</t>
  </si>
  <si>
    <t>งวดงาน</t>
  </si>
  <si>
    <t>ราคาต่อหน่วย(บาท)</t>
  </si>
  <si>
    <t>จำนวน(หน่วย)</t>
  </si>
  <si>
    <t>ผูกพันปี 65</t>
  </si>
  <si>
    <t>ผูกพันปี 66</t>
  </si>
  <si>
    <t>ระดับสถานบริการ</t>
  </si>
  <si>
    <t>ระดับการใช้งาน</t>
  </si>
  <si>
    <t>ประเภทสิ่งก่อสร้าง</t>
  </si>
  <si>
    <t>เหตุผล คำชี้แจง 1
 สภาพปัจจุบันที่มีอยู่</t>
  </si>
  <si>
    <t>เหตุผล คำชี้แจง 2
ความสอดคล้องกับ Service Plan</t>
  </si>
  <si>
    <t>เหตุผล คำชี้แจง 3
ข้อมูลประกอบเชิงปริมาณ</t>
  </si>
  <si>
    <t>เหตุผล คำชี้แจง 4
ประโยชน์ที่คาดว่าจะได้รับ</t>
  </si>
  <si>
    <t>กิจกรรมPCC</t>
  </si>
  <si>
    <t>จำนวนปด.</t>
  </si>
  <si>
    <t>วงเงิน 64 ปด.</t>
  </si>
  <si>
    <t>จำนวนผผ.</t>
  </si>
  <si>
    <t>วงเงินปี 64 ผผ</t>
  </si>
  <si>
    <t>วงเงินปี 65 ผผ</t>
  </si>
  <si>
    <t>วงเงินปี 66 ผผ</t>
  </si>
  <si>
    <t>ประเภทสิ่งก่อสร้าง 
(Code หลัก)</t>
  </si>
  <si>
    <t>ประเภทสิ่งก่อสร้าง 
รอง</t>
  </si>
  <si>
    <r>
      <t xml:space="preserve">โครงการ
</t>
    </r>
    <r>
      <rPr>
        <sz val="16"/>
        <color indexed="8"/>
        <rFont val="TH SarabunPSK"/>
        <family val="2"/>
      </rPr>
      <t>(ระบุมี/ไม่มี)</t>
    </r>
  </si>
  <si>
    <r>
      <t xml:space="preserve">กรรมสิทธิ์ที่ดิน
</t>
    </r>
    <r>
      <rPr>
        <sz val="16"/>
        <color indexed="8"/>
        <rFont val="TH SarabunPSK"/>
        <family val="2"/>
      </rPr>
      <t>(ระบุมี/ไม่มี)</t>
    </r>
  </si>
  <si>
    <r>
      <t xml:space="preserve">ขนาดพื้นที่
</t>
    </r>
    <r>
      <rPr>
        <sz val="16"/>
        <color indexed="8"/>
        <rFont val="TH SarabunPSK"/>
        <family val="2"/>
      </rPr>
      <t>(ระบุเพียงพอ/
ไม่เพียงพอ)</t>
    </r>
  </si>
  <si>
    <r>
      <t xml:space="preserve">ความพร้อมแบบแปลน ,BOQ, 
งวดงานงวดเงิน
</t>
    </r>
    <r>
      <rPr>
        <sz val="16"/>
        <color indexed="8"/>
        <rFont val="TH SarabunPSK"/>
        <family val="2"/>
      </rPr>
      <t>(ระบุมี/ไม่มี)</t>
    </r>
  </si>
  <si>
    <t>เข้าได้กับเงื่อนไข
การจัดทำ EIA
(ระบุ 27.1 / 29.1/ 29.2 / 31)</t>
  </si>
  <si>
    <r>
      <t xml:space="preserve">รายละเอียดการจัดทำ EIA
</t>
    </r>
    <r>
      <rPr>
        <sz val="16"/>
        <color indexed="8"/>
        <rFont val="TH SarabunPSK"/>
        <family val="2"/>
      </rPr>
      <t>(ระบุขั้นตอนปัจจุบัน , ระยะเวลา ,  คาดการณ์จะแล้วเสร็จ , วงเงิน , บริษัทจัดทำ EIA )</t>
    </r>
  </si>
  <si>
    <t>สถานที่เดิม</t>
  </si>
  <si>
    <t>หลัง</t>
  </si>
  <si>
    <t>สร้างทดแทน</t>
  </si>
  <si>
    <t>อาคารสาธารณสุข</t>
  </si>
  <si>
    <t>IPD</t>
  </si>
  <si>
    <t>อาคารผู้ป่วยนอก(OPD)</t>
  </si>
  <si>
    <t>สร้างใหม่</t>
  </si>
  <si>
    <t>อาคารผู้ป่วยนอก</t>
  </si>
  <si>
    <t>OPD</t>
  </si>
  <si>
    <t>อาคารสนับสนุน(SUP)</t>
  </si>
  <si>
    <t>อาคารสนับสนุน</t>
  </si>
  <si>
    <t>อาคารที่พักอาศัย(RES)</t>
  </si>
  <si>
    <t>ที่พักอาศัย</t>
  </si>
  <si>
    <t>Res</t>
  </si>
  <si>
    <t>ก่อสร้าง/ปรับปรุงระบบบำบัดน้ำเสีย(WASTE)</t>
  </si>
  <si>
    <t>น้ำเสีย</t>
  </si>
  <si>
    <t>ระบบสาธารณูปโภค</t>
  </si>
  <si>
    <t>Waste</t>
  </si>
  <si>
    <t>อาคารรักษา(RX)</t>
  </si>
  <si>
    <t>อาคารสาธารณสุข อื่นๆ</t>
  </si>
  <si>
    <t>Mul</t>
  </si>
  <si>
    <t>ipd</t>
  </si>
  <si>
    <t>ก่อสร้างอื่นๆ/ปรับปรุงอื่นๆ(SITE)</t>
  </si>
  <si>
    <t>ระบบประปา</t>
  </si>
  <si>
    <t>ก่อสร้างอื่นๆ</t>
  </si>
  <si>
    <t>Site</t>
  </si>
  <si>
    <t>Site-รั้ว</t>
  </si>
  <si>
    <t>บ้านพักอาศัย</t>
  </si>
  <si>
    <t>อาคารพักพยาบาล</t>
  </si>
  <si>
    <t>อาคารสำนักงาน(AMD)</t>
  </si>
  <si>
    <t>อาคารสำนักงาน</t>
  </si>
  <si>
    <t>Adm</t>
  </si>
  <si>
    <t>-</t>
  </si>
  <si>
    <t>ปรับปรุงอื่นๆ</t>
  </si>
  <si>
    <t>ปรับปรุงสิ่งก่อสร้าง</t>
  </si>
  <si>
    <t>Site-res</t>
  </si>
  <si>
    <t>ทุกสาขา</t>
  </si>
  <si>
    <t>8170/2536</t>
  </si>
  <si>
    <t>สถานีอนามัย</t>
  </si>
  <si>
    <t>ปรับปรุงอาคารที่พักอาศัย</t>
  </si>
  <si>
    <t>ปรับปรุงบ้านพัก</t>
  </si>
  <si>
    <t>ER</t>
  </si>
  <si>
    <t>โรงอาหาร โรงครัว</t>
  </si>
  <si>
    <t>เพียงพอ</t>
  </si>
  <si>
    <t>ปัจจุบัน มีตึกอำนวยการผู้ป่วยนอก แบบ 8426 สร้างปี 2521 อายุการใช้งานนานกว่า 40 ปี มีขนาดพื้นที่ใช้สอยไม่เพียงพอสำหรับรองรับบริการแก่ประชาชนในเขตรับผิดชอบและเครือข่ายบริการรวมถึงนักท่องเที่ยวผู้มาเยือน</t>
  </si>
  <si>
    <t>รพช.แม่ข่าย (M2) 120 เตียง SP Positioning ขยายเป็น รพ.ขนาด 200 เตียง เป็น node ทารกแรกเกิด(เพิ่มเติม) ศัลยกรรม บริการโรคตา ไตเทียม บริการเวชกรรมฟื้นฟู และ node รองรับอุบัติเหตุ (lavel 4) ในพื้นที่โซนเหนือของจังหวัด</t>
  </si>
  <si>
    <t>รับผิดชอบประชากรทั้งอำเภอ 111071 คน รับผิดชอบอำเภอหล่มเก่า ประชากร 49963 คน อำเภอน้ำหนาว ประชากร 12486 คน จำนวนผู้ป่วยนอก 133938 คน ลักษณะการเกิดอุบัติเหตุมีความรุนแรง และด้วยระยะทางไกลและไม่ได้รับการช่วยเหลือฟื้นคืนชีพอย่างทันท่วงที</t>
  </si>
  <si>
    <t>จะสามารถลดสถิติการตายจากการบาดเจ็บทางถนนของจังหวัดเพชรบูรณ์ซึ่งมีอัตราสูงกว่าเกณฑ์ระดับประเทศ (18 ต่อแสนประชากร)โดยเฉพาะพื้นที่อำเภอตอนเหนือ ที่โรงพยาบาลหล่มสักรับผิดชอบ อำเภอน้ำหนาว (54.50) หล่มสัก (27.92) หล่มเก่า (25.38) เขาค้อ (15.51)</t>
  </si>
  <si>
    <t>พอเพียง</t>
  </si>
  <si>
    <t>อาคารผู้ป่วยในก่อสร้างใหม่ปี 2561 ไม่มีลิฟท์เคลื่อนย้ายผู้ป่วย</t>
  </si>
  <si>
    <t>พัฒนา node Intermediate care</t>
  </si>
  <si>
    <t>อัตราการครองเตียงของปี 2562 อยู่ที่ 94.30</t>
  </si>
  <si>
    <t>สามารถใช้งานอาคารได้อย่างเต็มศักยภาพ เพราะไม่สามารถขนย้ายผู้ป่วยรถนั่งและรถนอนที่มา admit ที่ word ได้ โดยโรงพยาบาลวัดโบสถ์มีอัตราการครองเตียงของปี 2562 อยู่ที่ 94.30</t>
  </si>
  <si>
    <t>อาคารโรงพยาบาล</t>
  </si>
  <si>
    <t>อาคารเดิมอายุ 42 ปี</t>
  </si>
  <si>
    <t>ทันตกรรม,โรคไม่ติดต่อ,แพทย์แผนไทย,ระบบทางเดินหายใจ</t>
  </si>
  <si>
    <t>- ผู้ป่วนนอก ปี 2560 682,946 ราย เฉลี่ย 3,388 ราย/วัน ,ปี 2561 696,342 ราย เฉลี่ย 2,435 ราย/วัน ,ปี 2562 678,742 ราย เฉลี่ย 2,373 ราย/วัน</t>
  </si>
  <si>
    <t>1. ลดความแออัดของผู้ป่วยที่ OPD รวมตั้งแต่ที่พาผู้ป่วยมาส่ง 2.เพิ่มความพึงพอใจของผู้ป่วย OPD ดีขึ้นเป็น 90% ภายในปี 2564 3.ลดระยะเวลารอคอยของผู้ป่วย OPD เหลือน้อยกว่า 3 ชั่วโมง ภายในปี 2564</t>
  </si>
  <si>
    <t>ปรับปรุงอาคารสาธารณสุข</t>
  </si>
  <si>
    <t>ปรับปรุงอาคารสาธารณสุขอื่นๆ</t>
  </si>
  <si>
    <t>อาคารเดิมเป็นอาคาร รพ.10 เตียง สร้างนานกว่า 27 ปี</t>
  </si>
  <si>
    <t>ผู้ขับขี่รถจักรยานยนต์เพิ่มมากขึ้น อัตราการการเกิดอุบัติเหตุตามท้องถนน เพิ่มมากขึ้นจากปี 2562 ถึงร้อยละ 30</t>
  </si>
  <si>
    <t>อัตราการการเกิดอุบัติเหตุตามท้องถนน เพิ่มมากขึ้นจากปี 2562 ถึงร้อยละ 30</t>
  </si>
  <si>
    <t>เพิ่มการพัฒนาศักยภาพการให้บริการ เพื่อรองรับจำนวนผุ้ป่วยที่คาดว่าน่าจะมากขึ้น เพราะอำเภอเนินมะปรางได้จัดทำแผนพัฒนาเศรษฐกิจ กระตุ้นการท่องเที่ยว ทำให้มีนักท่องเที่ยวโดยเฉพาะผู้ขับขี่รถจักรยานยนต์เพิ่มมากขึ้น อัตราการการเกิดอุบัติเหตุตามท้องถนน เพิ่มมากขึ้นจากปี 2562 ถึงร้อยละ 30</t>
  </si>
  <si>
    <t>1)สถานที่เดิมคับแคบ(อาคารOPD30เตียงเดิม) 2)พื้นที่เดิม ปรับเป็นอาคารส่งเสริม และพื้นที่อาคารส่งเสริมเดิม ขยายบริการแพทย์แผนไทย 3)เป็นหน่วยผลิตยาตำหรับแผนไทย</t>
  </si>
  <si>
    <t>1.สาขาโรคไม่ติดต่อ 2.สาขาแพทย์แผนไทย</t>
  </si>
  <si>
    <t>1)เป็นรพ.60เตียง 13รพ.สต. ประชากร75,998 คน OP visit รพ. ปี62=367,126 ครั้ง 2)คลินิกDM สัปดาห์ละ2ครั้งๆละ 120-130คน /คลินิกHT สัปดาห์ละ2ครั้งๆละ150-180คน 3)จนท.แพทย์แผนไทย 9คน ผป.เฉลี่ยวันละ 45-50คน ต้องนัดผู้ป่วยเพื่อให้บริการในชุมชน</t>
  </si>
  <si>
    <t>1.ลดความแออัดของผู้มารับบริการ 2.ผู้มารับบริการNCDมีพื้นที่ให้บริการเป็นสัดส่วน 3.ขยายพื้นที่ให้บริการแพทย์แผนไทยและหน่วยผลิตยา 4.รายรับเพิ่มมากขึ้น</t>
  </si>
  <si>
    <t>มีพื้นที่คับแคบและจำนวนห้องตรวจรักษาไม่เพียงพอต่อการให้บริการ</t>
  </si>
  <si>
    <t>เพื่อพัฒนาระบบบริการสุขภาพและระบบสนับสนุนการจัดบริการสุขภาพ และรองรับการให้บขริการ service plan</t>
  </si>
  <si>
    <t>ปริมาณผู้ป่วยนอกเพิ่มขึ้น จำนวนผู้ป่วยนอกปี 2559 จำนวน 98760 ปี 2560 จำนวน 109657 ปี 2561 จำนวน103213 ปี 2562 จำนวน 119730</t>
  </si>
  <si>
    <t>ความพึงพอใจของผู้ป่วย/ผู้รับบริการมากขึ้น, ข้อร้องเรียนที่เกิดจากการบริการลดลง, ผู้ป่วยได้รับการคัดแยกประเภทตามระดับความรุนแรงของโรคอย่างเหมาะสม</t>
  </si>
  <si>
    <t>เป็นอาคารพักศพ รพ.แม่สอด เป็นอาคาร 1 ชั้น สร้างขึ้นเมื่อปี 2543</t>
  </si>
  <si>
    <t>รองรับการขยายงานด้านรับบริจาคอวัยวะ บริจาคร่างกาย และรับบริจาคดวงตา</t>
  </si>
  <si>
    <t>สถิติการให้บริการทางด้านพยาธิวิทยาและนิติเวช จำนวนการส่งตรวจชิ้นเนื้อ(ตัวอย่าง) ปี 2559 จำนวน 4063 ปี 2560 จำนวน 4342 ปี 2561 จำนวน 4337</t>
  </si>
  <si>
    <t>รองรับงานและขยายการให้บริการกลุ่มงานพยาธิวิทยาและนิติเวชของโรงพยาบาลแม่สอด, ประชาชนทั้งคนไทยและต่างชาติ ในพื้นที่ 5 อำเภอฝั่งตะวันตกของจังหวัดตากเข้าถึงบริการการวินิจฉัยชิ้นเนื้อ แพทย์สามารถให้การวินิจฉัยและรักษาได้รวดเร็วขึ้น</t>
  </si>
  <si>
    <t>ที่พักไม่เพียงพอต่อพยาบาลและเจ้าหน้าที่ที่ปฏิบัติงานในปัจจุบัน และบ้านพักข้าราชการแต่หลังมีสภาพชำรุดทรุดโทรมมาก ต้องใช้งบประมาณในการซ่อมแซมมาก (รพช.ขนาด M2)</t>
  </si>
  <si>
    <t>ทดแทนอายุ 41 ปีจำนวนเจ้าหน้าที่ 360 คน</t>
  </si>
  <si>
    <t>เจ้าหน้าที่มีที่พักอายุเพียงพอและเป็นขวัญกำลังใจให้เจ้าหน้าที่</t>
  </si>
  <si>
    <t>ที่พักอาศัยไม่เพียงพอสำหรับเจ้าหน้าที่</t>
  </si>
  <si>
    <t>โรงพยาบาลมีอาคารพักพยาบาลเพียง 1 หลัง ไม่เพียงพอต่อจำนวนเจ้าหน้าที่ของโรงพยาบาลในปัจจุบัน(เจ้าหน้าที่ 169 คน) และบ้านพักที่มีอยู่ก็ไม่เพียงพอมีอายุการใช้งานมานานทรุดโทรม-มีบ้านพัก 4 ครอบครัว จำนวน 2 หลังสร้างปี 2528-มีบ้านพักเดี่ยว 4 หลัง สร้างปี 2527</t>
  </si>
  <si>
    <t>เจ้าหน้าที่มีที่พักอาศัยและเป็นขวัญกำลังใจให้เจ้าหน้าที่</t>
  </si>
  <si>
    <t>1)ที่พักจนท.ไม่เพียงพอ 2)บ้านพักชำรุด รอซ่อมและสร้างใหม่ทดแทน</t>
  </si>
  <si>
    <t>หน่วยสนับสนุน</t>
  </si>
  <si>
    <t>1)มีจนท.141คน มีแฟลต24ห้อง1หลัง 2)บ้านพักครอบครัว 14หลัง(รวมบ้าน นพ.สสจ.) 3)จนท.ส่วนใหญ่เดินทางไปกลับ ต่างอำเภอระยะทาง 10-40 กม.</t>
  </si>
  <si>
    <t>1)จนท.หน่วยสนับสนุนมีที่พักอาศัย 2)เป้นขวัญและกำลังใจสำหรับหน่วยสนับสนุน</t>
  </si>
  <si>
    <t>อาคารเดิมเก่าและคับแคบ</t>
  </si>
  <si>
    <t>เพื่อรองรับระบบบริการสุขภาพทุกสาขา</t>
  </si>
  <si>
    <t>อาคารเดิมมี1 หลัง</t>
  </si>
  <si>
    <t>มีอาคารโรงครัวที่สะอาด</t>
  </si>
  <si>
    <t>สามารถบรรเทาความเดือดร้อนของเจ้าหน้าที่จากการขาดแคลนที่พักอาศัย เป็นการสร้างขวัญและกำลังใจในการให้บริการแก่ประชาชนอย่างมีประสิทธิภาพเพิ่มมากขึ้น</t>
  </si>
  <si>
    <t>1)PCCวังกะพี้ ห่างจาก รพ.อุตรดิตถ์ 10 กม. 2)แพทย์จากรพ.อุตรดิตถ์ออกให้บริการทุกวันอังคาร 3)เป็นทางผ่านของ อ.ตรอน และ อ.พิชัย</t>
  </si>
  <si>
    <t>สาขาปฐมภูมิ สาขาโรคไม่ติดต่อ</t>
  </si>
  <si>
    <t>1)มีปชก.14,256คน มี พยบ.3/นวก.2/นวก.ทันตะ1 ผู้มารับบริการเฉลี่ย100คน/วัน 2)ผู้ป่วยDM=229คน HT=770คน 3)ผู้ป่วยคลิกนิกHTDMครั้งละ120-130คน</t>
  </si>
  <si>
    <t>1)ยกระดับบริการของรพสต.ขนาดใหญ่ 2)ประชาชนได้รับการรักษาโดยแพทย์และสหสาขาวิชาชีพ 3)ลดความแออัดของ รพ อุตรดิตถ์</t>
  </si>
  <si>
    <t>ปรับปรุงระบบบำบัดน้ำเสีย</t>
  </si>
  <si>
    <t>ระบบเดิมเป็นแบบคลองวงเวียน</t>
  </si>
  <si>
    <t>สนับสนุนservice plan ทุกสาขา</t>
  </si>
  <si>
    <t>ของเดิมก่อสร้างเมื่อปี 2535 มีอายุการใช้งานกว่า 25 ปี</t>
  </si>
  <si>
    <t>โรงพยาบาลแม่สอดระบบบำบัดน้ำเสียในการรองรับการขยายตัวของโรงพยาบาลที่มีประสิทธิภาพยิ่งขึ้น</t>
  </si>
  <si>
    <t>สร้างมาประมาณ20ปี</t>
  </si>
  <si>
    <t>ปลอดภัยสำหรับเจ้าหน้าที่อยู่อาศัย</t>
  </si>
  <si>
    <t>ดินทรุด ใต้ท้องคานรั้วมีช่องว่างระหว่างดินรั้วกว้าง</t>
  </si>
  <si>
    <t>สำนักงานสาธารณสุขอำเภอเมืองอุตรดิตถ์</t>
  </si>
  <si>
    <t>1)ไม่มีอาคารสำนักงาน 2)ขอใช้พื้นที่รวมกับคลินิกแพทย์แผนไทยและนัตกรรม สสจ.อุตรดิตถ์ 3)สถานที่คับแคบ</t>
  </si>
  <si>
    <t>1)กำกับดูแล 21 รพ.สต. 2)17ตำบล 158หมู่บ้าน 27ชุมชน 3) ปชก.148,717คน 4)จนท.ที่ต้องกำกับดูแล 168คน จนท.สสอ.เมือง12คน</t>
  </si>
  <si>
    <t>มีอาคารสำหรับให้บีิการเป็นสัดส่วน</t>
  </si>
  <si>
    <t>สำนักงานสาธารณสุขอำเภอศรีนคร</t>
  </si>
  <si>
    <t>ปัจจุบันสภาพทรุดโทรมเนื่องจากก่อสร้างมาตั้งแต่ปี2542</t>
  </si>
  <si>
    <t>ปฐมภูมิ</t>
  </si>
  <si>
    <t>ก่อสร้างมาตั้งแต่ปี 2542</t>
  </si>
  <si>
    <t>ปัจจุบันสภาพทรุดโทรมเนื่องจากก่อสร้างมาแล้ว</t>
  </si>
  <si>
    <t>สร้างมาตั้งแต่ปี 2528</t>
  </si>
  <si>
    <t>สำนักงานสาธารณสุขอำเภอตรอน</t>
  </si>
  <si>
    <t>วังแดง</t>
  </si>
  <si>
    <t>1)อาคารสำนักงานทรุด พื้นและผนังแตกร้าว</t>
  </si>
  <si>
    <t>1)อายุการใช้งาน 10ปี 2)มีจนท.สสอ 9คน จนท.สธ.ที่กำกับดูแล 50คน</t>
  </si>
  <si>
    <t>1)เพื่อความปลอดภัยของผู้ปฏิบัติงาน 2)เป็นขวัญกำลังใจให้หน่วยสนุบสนุน</t>
  </si>
  <si>
    <t>สำนักงานสาธารณสุขอำเภอน้ำปาด</t>
  </si>
  <si>
    <t>1.อาคาร สสอ.ชำรุด ระบบไฟฟ้ามีปัญหา 2.พื้นที่คัดแคบ</t>
  </si>
  <si>
    <t>1.อาคาร สสอ.อายุการใช้งานมากกว่า 10 ปี ระบบไฟฟ้าชำรุด 2.มี จนท.บนสสอ. 9 คน และดูแล จนท.ในสังกัด 69คน</t>
  </si>
  <si>
    <t>1)เพื่อความปลอดภัยของเจ้าหน้่าที่ 2)ขยายพื้นที่ ให้สามรถรองรับ การปฏิบัตหน้าที่ของเจ้าหน้าที่ และผู้ที่เข้ามารับบริการที่ สสอ.</t>
  </si>
  <si>
    <t>สำนักงานสาธารณสุขอำเภอบ้านโคก</t>
  </si>
  <si>
    <t>1)เป็นพื้นที่ห่างไกล 2)ที่พักจนท.ไม่เพียงพอ 3)บ้านพักชำรุด อายุการใช้งาน 24ปี</t>
  </si>
  <si>
    <t>1)ที่พักจนท.ไม่เพียงพอ บ้านพักชำรุด อายุการใช้งาน 24ปี 2)ระยะทางห่างจากจังหวัด 182กม. 3)มีจนท.สสอ 6คน จนท.สธ.ที่กำกับดูแล 43คน</t>
  </si>
  <si>
    <t>1)มีบ้านพักสำหรับเจ้าหน้าที่เพียงพอ 2)เป็นขวัญกำลังใจให้เจ้าหน้าที่</t>
  </si>
  <si>
    <t>ชำรุด ทรุดโทรม</t>
  </si>
  <si>
    <t>สร้างมาประมาณ 20ปี</t>
  </si>
  <si>
    <t>ปลอดภัยสำหรับผู้มาติดต่อราชการและเจ้าหน้าที่</t>
  </si>
  <si>
    <t>ป้ายเก่าทรุดโทรม</t>
  </si>
  <si>
    <t>เป็นระเบียบเรียบร้อยและสวยงาม</t>
  </si>
  <si>
    <t>สถานที่ไม่เป็นระเบียบร้อยร้อยและไม่สะดวกสำหรับผู้มารับบริการ</t>
  </si>
  <si>
    <t>สร้างอาคารปี 2560</t>
  </si>
  <si>
    <t>เป็นระเบียบเรียบร้อยสำหรับผู้มารับบริการ</t>
  </si>
  <si>
    <t>โรงพยาบาลส่งเสริมสุขภาพตำบลน้ำพี้</t>
  </si>
  <si>
    <t>น้ำพี้</t>
  </si>
  <si>
    <t>อาคารและบริเวณทรุดโทรม</t>
  </si>
  <si>
    <t>สาขาปฐมภูมิ</t>
  </si>
  <si>
    <t>1)เป็นPCC อ.ทองแสนขัน รับผิดชอบ 9หมู่บ้าน ปชก. 4,929 คน 2)ห่างจากอำเภอ 20กม จังหวัด 35 กม 3)มี จนท. 7คน ผู้ป่วยนอกปี62 6,280คน</t>
  </si>
  <si>
    <t>ผู้มารับบริการมีพื้นที่ทพกิจกรรม</t>
  </si>
  <si>
    <t>โรงพยาบาลส่งเสริมสุขภาพตำบลข่อยสูง</t>
  </si>
  <si>
    <t>ข่อยสูง</t>
  </si>
  <si>
    <t>1)อาคารบริการชำรุด</t>
  </si>
  <si>
    <t>1)อาคารบริการชำรุด อายุการใช้งาน 25ปี 2)ระยะทางห่างจากอำเภอ 25กม. ห่างจากจังหวัด 35กม. 3)ปชก.ที่รับผิดชอบ 8หมู่บ้าน 2,097คน 4)มีจนท. 4คน ผู้มารับบริการผู้ป่วยนอกปี62 6,280คน</t>
  </si>
  <si>
    <t>1)อาคารได้รับการซ่อมแซม 2)เพื่อความปลอดภัยของผู้ป่วย/จนท.</t>
  </si>
  <si>
    <t>โรงพยาบาลส่งเสริมสุขภาพตำบลสองห้อง</t>
  </si>
  <si>
    <t>สองห้อง</t>
  </si>
  <si>
    <t>1)ที่พักไม่เพียงพอ 2)บ้านพักชำรุด อายุการใช้งาน 48ปี</t>
  </si>
  <si>
    <t>1)ที่พักจนท.ไม่เพียงพอ บ้านพักชำรุด อายุการใช้งาน 48ปี 2)ระยะทางห่างจากอำเภอ 20กม. ห่างจากจังหวัด 100กม. 3)มีจนท.สสอ 3คน 4)ปชก.ที่รับผิดชอบ 5หมู่บ้าน 2,097คน</t>
  </si>
  <si>
    <t>1)มีบ้านพักให้เจ้าหน้าที่ 2)เป็นขวัญและกำลังใจให้พื้นที่ห่างไกล</t>
  </si>
  <si>
    <t>1.ทดแทนระบบประปาเดิมที่มาพร้อมรพ. มีอายุการใช้งานเกิน 30ปี 2.ประปาเดิมเป็นขนาดสำหรับ รพ.10เตียง</t>
  </si>
  <si>
    <t>1.ปัจจุบันเป็นรพ.60เตียง มีจนท 230คน ปชก. 75,998 คน 2.OP visitปี62 367,126 ครั้ง 3.IP Visitปี62 3,718 คน LOS 9,802 วัน</t>
  </si>
  <si>
    <t>มีนำประปาเพียงพอสำหรับให้บริการผู้ป่วย และให้ในการซักล้าง</t>
  </si>
  <si>
    <t>1.ทดแทนระบบประปาเดิมที่สร้างพร้อมโรงพยาบาล 2.มีปัญหาน้ำบริโภคไม่เพียงพอ</t>
  </si>
  <si>
    <t>อาคารบริการ</t>
  </si>
  <si>
    <t>1.อ.ตรอน มีจนท 197คน ปชก.34,103 คน 2.OP visit 172,104 ครั้ง 3.IP Visit 2,123 คน LOS 6,500 วัน</t>
  </si>
  <si>
    <t>อาคารหลังเดิมมี อายุการใช้งานนาน 15 ปี</t>
  </si>
  <si>
    <t>เพื่อรองรับบริการระดับ M2</t>
  </si>
  <si>
    <t>มีแพทย์เฉพาะทางเรียนจบปี2565 สาขาศัลยศาสตร์ออร์โธปิดิกส์ 2 คน , สาขา ศัลยศาสตร์ 1 คน , สาขาอายุรศาสตร์ 1 คน , สาขา วิสัญญีวิทยา 1 คน</t>
  </si>
  <si>
    <t>เจ้าหน้าที่โดยเฉพาะแพทย์และพยาบาล มีที่พักอาศัยอย่างเพียงพอ</t>
  </si>
  <si>
    <t>อาคารโรงเก็บพัสดุซึ่งได้ใช้เก็บพัสดุในปัจจุบันได้ก่อสร้างมาในปี 2529 และอาคารมีสภาพชำรุดทรุดโทรม</t>
  </si>
  <si>
    <t>อายุการใช้งานมาแล้ว 30 ปี</t>
  </si>
  <si>
    <t>รพ.มีสถานที่ในการจัดเก็บพัสดุที่เป็นสัดส่วน สะอาด เป็นระเบียบ พัสดุและครุภัณฑ์มีความปลอดภัย เจ้าหน้าที่ที่ปฏิบ้ติงานและผู้มาติดต่อราชการได้รับความปลอดภัยและเป็นสถานที่น่าอยู่น่าทำงานและผ่านการประเมิน FAI</t>
  </si>
  <si>
    <t>โรงพยาบาลส่งเสริมสุขภาพตำบลบ้านปรักรัก ตำบลกกแรต</t>
  </si>
  <si>
    <t>กกแรต</t>
  </si>
  <si>
    <t>ไม่เพียงพอสำหรับบุคลากร ปัจจุบันมีบ้านพัก 1 หลัง สร้างเมื่อปี 2537</t>
  </si>
  <si>
    <t>สร้างเมื่อปี 2537</t>
  </si>
  <si>
    <t>โรงพยาบาลส่งเสริมสุขภาพตำบลวังไม้ขอน</t>
  </si>
  <si>
    <t>วังไม้ขอน</t>
  </si>
  <si>
    <t>ไม่มีบ้านพัก มีเจ้าหน้าที่ทั้งหมด 4 คน</t>
  </si>
  <si>
    <t>โรงพยาบาลส่งเสริมสุขภาพตำบลบ้านด่าน</t>
  </si>
  <si>
    <t>บ้านพักมีสภาพทรุดโทรม สร้างตั้งแต่ปี 2513</t>
  </si>
  <si>
    <t>สร้างตั้งแต่ปี 2513</t>
  </si>
  <si>
    <t>บ้านพักมีสภาพทรุดโทรม สร้างเมื่อปี 2512</t>
  </si>
  <si>
    <t>สร้างเมื่อปี 2512</t>
  </si>
  <si>
    <t>โรงพยาบาลส่งเสริมสุขภาพตำบลบ้านวังพิกุล ตำบลนาขุนไกร</t>
  </si>
  <si>
    <t>นาขุนไกร</t>
  </si>
  <si>
    <t>บ้านพักหลังเก่า สร้างปี2537 มีสภาพทรุดโทรม</t>
  </si>
  <si>
    <t>สร้างปี2537</t>
  </si>
  <si>
    <t>อาคารเดิมเป็นอาคารซ่อมบำรุง ไม่ได้ก่อสร้างตามแบบ</t>
  </si>
  <si>
    <t>อายุการใช้งานมากกว่า 20 ปี</t>
  </si>
  <si>
    <t>มีเครื่องกำเนิดไฟฟ้าไว้ใช้สำรองในกรณีฉุกเฉิน</t>
  </si>
  <si>
    <t>สภาพมีปลวกขึ้นบริเวณข้างฝา และ พื้นอยู่ในระดับต่ำ หน้าฝนน้ำระบายไม่ทันจะมีน้ำท่วมขัง เสี่ยงต่อไฟฟ้าช๊อต มีช่างไฟฟ้าจำนวน 1 คน</t>
  </si>
  <si>
    <t>ก่อสร้างเมื่อปี2529 ระยะเวลาการใช้งาน31 ปี</t>
  </si>
  <si>
    <t>รพ.มีอาคารกำเนิดเครื่องปั่นไฟฟ้าที่มีมาตรฐานได้รับความปลอดภัยและสถานที่น่าอยู่น่าทำงานและผ่านการประเมิน HA</t>
  </si>
  <si>
    <t>โรงพยาบาลส่งเสริมสุขภาพตำบลท่าโรง ตำบลท่าโรง</t>
  </si>
  <si>
    <t>ท่าโรง</t>
  </si>
  <si>
    <t>ไม่มีอาคารแพทย์แผนไทย ขอใหม่เพื่อรองรับผู้รับบริการและนักท่องเที่ยว</t>
  </si>
  <si>
    <t>ขยายบริการแพทย์แผนไทย ตาม Service Plan ของจังหวัดและเขตสุขภาพ</t>
  </si>
  <si>
    <t>รับผิดชอบประชากร 6515 คน มีผู้รับบริการในปีงบประมาณ 5632 ราย</t>
  </si>
  <si>
    <t>ผู้รับบริการและนักท่องเที่ยวได้รับบริการที่ดี สะดวก เหมาะสม และมีคุณภาพ รวมถึงเป็นศูนย์การเรียนรู้ด้านศาตร์การแพทย์แผนไทยและการแพทย์ทางเลือกในพื้นที่ด้วย</t>
  </si>
  <si>
    <t>ใช้อาคารอื่นเก็บพัสดุ จึงทำให้ไม่เพียงพอต่อการดำเนินงาน</t>
  </si>
  <si>
    <t>พัฒนา node จักษุ</t>
  </si>
  <si>
    <t>ผู้มารับบริการด้านจักษุเพิ่มขึ้นจากปี 2562 ร้อบละ 45</t>
  </si>
  <si>
    <t>โรงพยาบาลบางระกำได้พัฒนาเป็น Service ด้านจักษุ ทำให้มีการผ่าตัดด้านจักษุเพิ่มมากขึ้น วัสดุวิทยาศาสตร์และเครื่องมือทางการแพทย์ที่ใช้ในการดำเนินการผ่าตัดด้านจักษุ มีมากขึ้น สถานที่เดิมไม่เพียงพอต่อการเก็บรักษา</t>
  </si>
  <si>
    <t>000312</t>
  </si>
  <si>
    <t>5321/2536</t>
  </si>
  <si>
    <t>ยังไม่มีอาคาร</t>
  </si>
  <si>
    <t>เพื่อรองรับการเปิดให้บริการหอผู้ป่วยใน มุ่งเน้นพัฒนาระบบบริการปฐมภูมิ สนับสนุนเครือข่ายบริการปฐมภูมิ</t>
  </si>
  <si>
    <t>โดยโรงพยาบาลมีแผนเปิดให้บริการหอผู้ป่วยใน ขนาด ๑๐ เตียง ในปีงบประมาณ พ.ศ.๒๕๖๒ และขนาด ๔๐ เตียง ในปีงบประมาณ ๒๕๖๕</t>
  </si>
  <si>
    <t>มีระบบสนับสนุนรองรับการเปิดให้บริการหอผู้ป่วยใน ด้านอาหาร/โภชนากร ระบบซักฟอกแก่ผู้ป่วย ผู้รับบริการ และเจ้าหน้าที่ของโรงพยาบาล สอดคล้องตามมาตรฐานที่กำหนด สร้างความพึงพอใจแก่ผู้ป่วย ผู้รับบริการและเจ้าหน้าที่ของโรงพยาบาล</t>
  </si>
  <si>
    <t>โรงพยาบาลส่งเสริมสุขภาพตำบลบ้านน้ำโจน ตำบลวังหิน</t>
  </si>
  <si>
    <t>ชำรุดทรุดโทรม อาคารเดิมก่อสร้างเมื่อปี 2530 ระยะเวลา 32 ปี</t>
  </si>
  <si>
    <t>พัฒนาด้านการให้บริการ</t>
  </si>
  <si>
    <t>มีผู้มารับบริการมากกว่า 30 ราย/ วัน</t>
  </si>
  <si>
    <t>เพื่อก่อสร้างอาคารหลังใหม่ และพัฒนาโครงสร้างในการบริการที่ดี ต่อประชาชนผู้เข้ารับบริการ และความสะดวกในการปฏิบัติงานของบุคลากร สามารถให้บริหารประชาชนได้อย่างมีคุณภาพ</t>
  </si>
  <si>
    <t>1221020, 3111045, 412003, 911001, 911006, 921001, 991032, 991033</t>
  </si>
  <si>
    <t>ทดแทนระบบประปาที่มีสภาพชำรุด น้ำเป็นสีดำ ขุ่น ท่อผุ มีกลิ่นเหล็ก แมงกานิส และมีข้อร้องเรียนจากผู้รับบริการ เพื่อให้มีระบบน้ำประปาที่มีคุณภาพได้มาตรฐาน ปฏิบัติตามนโยบาย Green &amp; Clean Hospital ผู้รับบริการมีความพึงพอใจสูงสุด</t>
  </si>
  <si>
    <t>อายุการใช้งาน 50 ปี</t>
  </si>
  <si>
    <t>น้ำประปาเพียงพอ พร้อมใช้ ปลอดภัยต่อผู้รับบริการ</t>
  </si>
  <si>
    <t>เจ้าหน้าที่ผู้ปฏิบัติงานยามวิกาล ได้รับความปลอดภัย</t>
  </si>
  <si>
    <t>เจ้าหน้าที่ผู้ปฏิบัติงานพักอาศัยอยู่ 5 คน</t>
  </si>
  <si>
    <t>โรงพยาบาลส่งเสริมสุขภาพตำบลบ้านบุ่งตารอด</t>
  </si>
  <si>
    <t>ยางโกลน</t>
  </si>
  <si>
    <t>ปัจจุบัน มีบ้านพักข้าราชการ ระดับ 3-4 จำนวน 1 หลัง มีอายุการใช้งานกว่า 20 ปี มีสภาพชำรุดทรุดโทรม</t>
  </si>
  <si>
    <t>ปลอบขวัญและให้กำลังใจเจ้าหน้าที่ผู้ปฎิบัติงาน</t>
  </si>
  <si>
    <t>จำนวนบุคลากรทั้งหมดในหน่วยงาน 5 คน จำนวนบุคลากรที่มีความจำเป็นต้องพักอาศัย 1 คน</t>
  </si>
  <si>
    <t>จำนวนบุคลากรทั้งหมดในหน่วยงาน 5 คน จำนวนบุคลากรที่มีความจำเป็นต้องพักอาศัย 1 คน ยังไม่มีที่พักอาศัย ปัจจุบัน มีบ้านพักข้าราชการ ระดับ 3-4 จำนวน 1 หลัง มีอายุการใช้งานกว่า 20 ปี มีสภาพชำรุดทรุดโทรม พยายามซ่อมบำรุงให้มีสภาพพออาศัยได้แต่ต้องทำการซ่อมแซมเพิ่มเติม ได้รับความเดือดร้อน</t>
  </si>
  <si>
    <t>โรงพยาบาลส่งเสริมสุขภาพตำบลน้ำก้อ ตำบลน้ำก้อ</t>
  </si>
  <si>
    <t>น้ำก้อ</t>
  </si>
  <si>
    <t>ขอซ่อมแซม เนื่องจากมีบ้านพักเดิมอยู่ 2 หลัง ชำรุดเนื่องจากก่อสร้างมานานกว่า 25 ปี รวมถึงไม่เพียงพอในการพักอาศัยของเจ้าหน้าที่ 6 คน ได้รับความเดือดร้อน จำนวน 4 คน</t>
  </si>
  <si>
    <t>พัฒนาระบบบริการปฐมภูมิ</t>
  </si>
  <si>
    <t>รับผิดชอบ 13 หมู่บ้าน 1911 หลังคาเรือน ประชากรจำนวน 5042 คน จำนวนผู้รับบริการทั้งหมดที่มารับบริการ 3898 คน</t>
  </si>
  <si>
    <t>บรรเทาความเดือดร้อนของเจ้าหน้าที่จากการขาดแคลนที่พักอาศัย เป็นการสร้างขวัญและกำลังใจในการให้บริการแก่ประชาชนอย่างมีประสิทธิภาพเพิ่มมากขึ้น</t>
  </si>
  <si>
    <t>1)ไม่มีพื้นที่เก็บของ 2)อาคารเดิม อายุการใช้งานเกิน25ปี (สร้างพร้อม รพ.ปี2537)</t>
  </si>
  <si>
    <t>1)เป็นโรงพยาบาล 30เตียง 2)ปชก.ทั้งอำเภอ 43,707คน 3)OP Visitปี62 208,045 ครั้ง IP Visit ปี62 1,637 คน LOS 5,012 วัน</t>
  </si>
  <si>
    <t>มีพื้นที่ใช้เป็นคลังเก็บวัสดุยา คลังวัสดุการแพทย์ คลังวัสดุวิทยาศาสตร์การแพทย์และคลังวัสดุทันตกรรม</t>
  </si>
  <si>
    <t>พื้นที่ห่างจากชุมชน มีรั้วไม่ครบทุกด้าน ส่งผลให้มีผู้แอบบุกรุก เจ้าหน้าที่ผุ้ปกิบัติงานยามวิกาล ไม่ปลอดภัย</t>
  </si>
  <si>
    <t>หินลาด</t>
  </si>
  <si>
    <t>สำนักงานสาธารณสุขอำเภอเขาค้อ</t>
  </si>
  <si>
    <t>มีเจ้าหน้าที่ประจำสำนักงาน 8 คน บ้านพักเดิม 3 หลัง ชำรุด 2 หลัง ได้รับความเดือดร้อน</t>
  </si>
  <si>
    <t>พัฒนาระบบสุขภาพอำเภอ</t>
  </si>
  <si>
    <t>สำนักงานสาธารณสุขอำเภอเขาค้อ รับผิดชอบพื้นที่ 7 ตำบล 71 หมู่บ้าน 11986 หลังคาเรือน ประชากร 28,683 คน รพ.สต. 10 แห่ง สสช. 1 แห่ง มีเจ้าหน้าที่ประจำสำนักงาน 8 คน</t>
  </si>
  <si>
    <t>สำนักงานสาธารณสุขอำเภอหล่มสัก</t>
  </si>
  <si>
    <t>สำนักงานสาธารณสุขอำเภอหล่มสัก รับผิดชอบพื้นที่ 23 ตำบล 251 หมู่บ้าน รพ.สต. 33 แห่ง ประชากร 157,609 คน จำนวนผู้มารับบริการ ติดต่อราชการ 35 คน/วัน</t>
  </si>
  <si>
    <t>สำนักงานสาธารณสุขอำเภอเมืองเพชรบูรณ์</t>
  </si>
  <si>
    <t>สะเดียง</t>
  </si>
  <si>
    <t>จำนวนที่พักของบุคลากร ประกอบด้วย (1) บ้านพักข้าราชการระดับ 5-6 จำนวน. 1 หลัง (อายุเกิน 30 ปี ทรุดโทรมไม่สามารถอาศัยได้) (1) บ้านพักข้าราชการระดับ 5-6 จำนวน. 2 หลัง (อายุเกิน 25 ปี ทรุดโทรมพยายามซ่อมแซมพออาศัยได้)</t>
  </si>
  <si>
    <t>รับผิดชอบพื้นที่ 18 ตำบล 237 หมู่บ้าน ประชากร 141,483 คน จำนวนบุคลากรประจำ 14 คน</t>
  </si>
  <si>
    <t>ได้รับงบปรระมาณก่อสร้างอาคารที่ทำการในสถานที่ใหม่ ในปีงบประมาณ 2561 ยังไม่มีเสาธง</t>
  </si>
  <si>
    <t>เพื่อความสง่างามของสถานที่ราชการ</t>
  </si>
  <si>
    <t>ได้รับงบประมาณก่อสร้างอาคารที่ทำการในสถานที่ใหม่ ในปีงบประมาณ 2561 ยังไม่มีป้ายชื่อ</t>
  </si>
  <si>
    <t>เพื่อประชาสัมพันธ์และเพื่อความสง่างามของสถานที่ราชการ</t>
  </si>
  <si>
    <t>รงพยาบาลยังไม่มีระบบปะปาขนาดใหญ่ที่ และที่มีอยู่เดิมเก่าและผลิตน้ำไม่เพียงพอต่อการผลิตยาสมุนไพร</t>
  </si>
  <si>
    <t>พัฒนาศักยภาพการผลิตยาสมุนไพร</t>
  </si>
  <si>
    <t>อัตราการผลิตยาเพิ่มขึ้นจากปี 2562 ร้อยละ 80</t>
  </si>
  <si>
    <t>ราคายาสมุนไพรที่โรงพยาบาลผลิต ราคาถูกลง โรงพยาบาลทุกแห่งในเขตสุขภาพที่ สามารถเข้าถึงการซื้อยาของโรงพยาบาลบางกระทุ่มได้มากขึ้น</t>
  </si>
  <si>
    <t>โรงพยาบาลส่งเสริมสุขภาพตำบลวังใหญ่ ตำบลวังใหญ่</t>
  </si>
  <si>
    <t>มีบ้านพัก 2 หลัง (1) บ้านพักข้าราชการระดับ 1-2 จำนวน. 1 หลัง สร้างปี พ.ศ.2534 (อายุเกิน 25 ปี ทรุดโทรม) (1) บ้านพักข้าราชการระดับ 3-4 จำนวน. 1 หลัง สร้างปี พ.ศ. 2538 (อายุเกิน 22 ปี ทรุดโทรม)</t>
  </si>
  <si>
    <t>รับผิดชอบพื้นที่ 10 หมู่บ้าน 1,613 หลังคาเรือน ประชากรจำนวน 3,481 คน จำนวนผู้รับบริการทั้งหมดที่มารับบริการ 2,186 คน</t>
  </si>
  <si>
    <t>บุคลากรมีขวัญและกำลังใจในการปฏิบัติงาน ประชาชนในพื้นที่บริการได้รับบริการสุขภาพระดับปฐมภูมิ แบบองค์รวม ทั้งด้านการรักษาพยาบาลและฟื้นฟูสมรรถภาพ ส่งเสริมสุขภาพ ป้องกันและควบคุมโรค อย่างทั่วถึงและมีประสิทธิภาพ</t>
  </si>
  <si>
    <t>ปรับปรุงระบบไฟฟ้า 3 เฟส</t>
  </si>
  <si>
    <t>โรงพยาบาลส่งเสริมสุขภาพตำบลบ้านเนิน ตำบลบ้านเนิน</t>
  </si>
  <si>
    <t>บ้านเนิน</t>
  </si>
  <si>
    <t>ไฟฟ้าไม่เสถียรเป็นอุปสรรคต่อบริการสุขภาพ</t>
  </si>
  <si>
    <t>พัฒนาระบบสุขภาพปฐมภูมิ</t>
  </si>
  <si>
    <t>พื้นที่รับผิดชอบ 8 หมู่บ้าน 1213 หลังคาเรือน ประชากร 4137 คนจำนวนผู้รับบริการทั้งหมดที่มารับบริการ 12543 ครั้ง</t>
  </si>
  <si>
    <t>ประชาชนได้รับบริการสุขภาพที่ดี มีประสิทธิภาพ</t>
  </si>
  <si>
    <t>โรงพยาบาลส่งเสริมสุขภาพตำบลนาเกาะ ตำบลนาเกาะ</t>
  </si>
  <si>
    <t>นาเกาะ</t>
  </si>
  <si>
    <t>พื้นที่รับผิดชอบ 4 หมู่บ้าน 667 หลังคาเรือน ประชากร 1993 คนจำนวนผู้รับบริการทั้งหมดที่มารับบริการ 6348 ครั้ง</t>
  </si>
  <si>
    <t>โรงพยาบาลส่งเสริมสุขภาพตำบลห้วยมะยม ตำบลนาแซง</t>
  </si>
  <si>
    <t>พื้นที่รับผิดชอบ 7 หมู่บ้าน 1083 หลังคาเรือน ประชากร 2809 คนจำนวนผู้รับบริการทั้งหมดที่มารับบริการ 4279 ครั้ง</t>
  </si>
  <si>
    <t>โรงพยาบาลส่งเสริมสุขภาพตำบลหินฮาว ตำบลหินฮาว</t>
  </si>
  <si>
    <t>หินฮาว</t>
  </si>
  <si>
    <t>พื้นที่รับผิดชอบ 5 หมู่บ้าน 590 หลังคาเรือน ประชากร 1692 คนจำนวนผู้รับบริการทั้งหมดที่มารับบริการ 4043 ครั้ง</t>
  </si>
  <si>
    <t>โรงพยาบาลส่งเสริมสุขภาพตำบลท่าผู ตำบลหินฮาว</t>
  </si>
  <si>
    <t>พื้นที่รับผิดชอบ 4 หมู่บ้าน 584 หลังคาเรือน ประชากร 1639 คนจำนวนผู้รับบริการทั้งหมดที่มารับบริการ 5027 ครั้ง</t>
  </si>
  <si>
    <t>โรงพยาบาลส่งเสริมสุขภาพตำบลหนองยาว ตำบลหินฮาว</t>
  </si>
  <si>
    <t>พื้นที่รับผิดชอบ 4 หมู่บ้าน 797 หลังคาเรือน ประชากร 2460 คนจำนวนผู้รับบริการทั้งหมดที่มารับบริการ 6344 ครั้ง</t>
  </si>
  <si>
    <t>โรงพยาบาลส่งเสริมสุขภาพตำบลนาซำ ตำบลนาซำ</t>
  </si>
  <si>
    <t>นาซำ</t>
  </si>
  <si>
    <t>พื้นที่รับผิดชอบ 10 หมู่บ้าน 1911 หลังคาเรือน ประชากร 5721 คนจำนวนผู้รับบริการทั้งหมดที่มารับบริการ 8398 ครั้ง</t>
  </si>
  <si>
    <t>โรงพยาบาลส่งเสริมสุขภาพตำบลตาดกลอย ตำบลตาดกลอย</t>
  </si>
  <si>
    <t>ตาดกลอย</t>
  </si>
  <si>
    <t>พื้นที่รับผิดชอบ 4 หมู่บ้าน 1003 หลังคาเรือน ประชากร 2966 คนจำนวนผู้รับบริการทั้งหมดที่มารับบริการ 9218 ครั้ง</t>
  </si>
  <si>
    <t>โรงพยาบาลส่งเสริมสุขภาพตำบลวังขอน ตำบลตาดกลอย</t>
  </si>
  <si>
    <t>พื้นที่รับผิดชอบ 5 หมู่บ้าน 627 หลังคาเรือน ประชากร 2175 คนจำนวนผู้รับบริการทั้งหมดที่มารับบริการ 2111 ครั้ง</t>
  </si>
  <si>
    <t>สถานบริการสาธารณสุขชุมชนสักง่า</t>
  </si>
  <si>
    <t>ศิลา</t>
  </si>
  <si>
    <t>ไฟฟ้าไม่เสถียรเป็นอุปสรรคต่อบริการสุขภาพของ สสช.สักง่า ตำบลศิลา (รพ.สต.สงเปลือย แม่ข่าย</t>
  </si>
  <si>
    <t>พื้นที่รับผิดชอบ 1 หมู่บ้าน 183 หลังคาเรือน ประชากร 289 คนจำนวนผู้รับบริการทั้งหมดที่มารับบริการ 427 ครั้ง</t>
  </si>
  <si>
    <t>โรงพยาบาลส่งเสริมสุขภาพตำบลเหล่าหญ้า ตำบลแคมป์สน</t>
  </si>
  <si>
    <t>แคมป์สน</t>
  </si>
  <si>
    <t>พื้นที่รับผิดชอบ 7 หมู่บ้าน 1210 หลังคาเรือน ประชากร 2144 คนจำนวนผู้รับบริการทั้งหมดที่มารับบริการ 7935 ครั้ง</t>
  </si>
  <si>
    <t>โรงพยาบาลส่งเสริมสุขภาพตำบลป่าแดง ตำบลเขาค้อ</t>
  </si>
  <si>
    <t>พื้นที่รับผิดชอบ 2 หมู่บ้าน 255 หลังคาเรือน ประชากร 540 คนจำนวนผู้รับบริการทั้งหมดที่มารับบริการ 2203 ครั้ง</t>
  </si>
  <si>
    <t>โรงพยาบาลส่งเสริมสุขภาพตำบลพัฒนวรพงษ์ ตำบลริมสีม่วง</t>
  </si>
  <si>
    <t>ริมสีม่วง</t>
  </si>
  <si>
    <t>พื้นที่รับผิดชอบ 6 หมู่บ้าน 472 หลังคาเรือน ประชากร 829 คนจำนวนผู้รับบริการทั้งหมดที่มารับบริการ 3178 ครั้ง</t>
  </si>
  <si>
    <t>โรงพยาบาลส่งเสริมสุขภาพตำบลบุ่งคล้า ตำบลดงขุย</t>
  </si>
  <si>
    <t>ดงขุย</t>
  </si>
  <si>
    <t>พื้นที่รับผิดชอบ 16 หมู่บ้าน 3212 หลังคาเรือน ประชากร 5889 คนจำนวนผู้รับบริการทั้งหมดที่มารับบริการ 7628 ครั้ง</t>
  </si>
  <si>
    <t>โรงพยาบาลส่งเสริมสุขภาพตำบลศาลาลาย ตำบลศาลาลาย</t>
  </si>
  <si>
    <t>ศาลาลาย</t>
  </si>
  <si>
    <t>พื้นที่รับผิดชอบ 10 หมู่บ้าน 1790 หลังคาเรือน ประชากร 3319 คนจำนวนผู้รับบริการทั้งหมดที่มารับบริการ 6218 ครั้ง</t>
  </si>
  <si>
    <t>โรงพยาบาลส่งเสริมสุขภาพตำบลเขาแม่แก่ ตำบลลาดแค</t>
  </si>
  <si>
    <t>ลาดแค</t>
  </si>
  <si>
    <t>พื้นที่รับผิดชอบ 5 หมู่บ้าน 828 หลังคาเรือน ประชากร 1332 คนจำนวนผู้รับบริการทั้งหมดที่มารับบริการ 2546 ครั้ง</t>
  </si>
  <si>
    <t>โรงพยาบาลส่งเสริมสุขภาพตำบลหนองโก ตำบลท่าข้าม</t>
  </si>
  <si>
    <t>พื้นที่รับผิดชอบ 11 หมู่บ้าน 3234 หลังคาเรือน ประชากร 5864 คนจำนวนผู้รับบริการทั้งหมดที่มารับบริการ 10094 ครั้ง</t>
  </si>
  <si>
    <t>โรงพยาบาลส่งเสริมสุขภาพตำบลซับบอน ตำบลกันจุ</t>
  </si>
  <si>
    <t>กันจุ</t>
  </si>
  <si>
    <t>พื้นที่รับผิดชอบ 19 หมู่บ้าน 3358 หลังคาเรือน ประชากร 9117 คนจำนวนผู้รับบริการทั้งหมดที่มารับบริการ 13076 ครั้ง</t>
  </si>
  <si>
    <t>โรงพยาบาลส่งเสริมสุขภาพตำบลพญาวัง ตำบลพญาวัง</t>
  </si>
  <si>
    <t>พญาวัง</t>
  </si>
  <si>
    <t>พื้นที่รับผิดชอบ 16 หมู่บ้าน 1526 หลังคาเรือน ประชากร 3159 คนจำนวนผู้รับบริการทั้งหมดที่มารับบริการ 4811 ครั้ง</t>
  </si>
  <si>
    <t>โรงพยาบาลส่งเสริมสุขภาพตำบลบ่อรัง ตำบลบ่อรัง</t>
  </si>
  <si>
    <t>บ่อรัง</t>
  </si>
  <si>
    <t>พื้นที่รับผิดชอบ 14 หมู่บ้าน 2749 หลังคาเรือน ประชากร 5831 คนจำนวนผู้รับบริการทั้งหมดที่มารับบริการ 11265 ครั้ง</t>
  </si>
  <si>
    <t>โรงพยาบาลส่งเสริมสุขภาพตำบลยางจ่า ตำบลภูน้ำหยด</t>
  </si>
  <si>
    <t>ภูน้ำหยด</t>
  </si>
  <si>
    <t>พื้นที่รับผิดชอบ 8 หมู่บ้าน 1018 หลังคาเรือน ประชากร 1799 คนจำนวนผู้รับบริการทั้งหมดที่มารับบริการ 2890 ครั้ง</t>
  </si>
  <si>
    <t>โรงพยาบาลส่งเสริมสุขภาพตำบลวังวัด ตำบลยางสาว</t>
  </si>
  <si>
    <t>ยางสาว</t>
  </si>
  <si>
    <t>พื้นที่รับผิดชอบ 11 หมู่บ้าน 1713 หลังคาเรือน ประชากร 3555 คนจำนวนผู้รับบริการทั้งหมดที่มารับบริการ 7585 ครั้ง</t>
  </si>
  <si>
    <t>โรงพยาบาลส่งเสริมสุขภาพตำบลวังมล ตำบลท่าอิบุญ</t>
  </si>
  <si>
    <t>ท่าอิบุญ</t>
  </si>
  <si>
    <t>พื้นที่รับผิดชอบ 2 หมู่บ้าน 1868 หลังคาเรือน ประชากร 5884 คนจำนวนผู้รับบริการทั้งหมดที่มารับบริการ 10754 ครั้ง</t>
  </si>
  <si>
    <t>โรงพยาบาลส่งเสริมสุขภาพตำบลบ้านกลาง ตำบลบ้านกลาง</t>
  </si>
  <si>
    <t>พื้นที่รับผิดชอบ 11 หมู่บ้าน 1542 หลังคาเรือน ประชากร 4005 คนจำนวนผู้รับบริการทั้งหมดที่มารับบริการ 7336 ครั้ง</t>
  </si>
  <si>
    <t>โรงพยาบาลส่งเสริมสุขภาพตำบลบ้านโสก ตำบลบ้านโสก</t>
  </si>
  <si>
    <t>บ้านโสก</t>
  </si>
  <si>
    <t>พื้นที่รับผิดชอบ 7 หมู่บ้าน 1094 หลังคาเรือน ประชากร 3204 คนจำนวนผู้รับบริการทั้งหมดที่มารับบริการ 5430 ครั้ง</t>
  </si>
  <si>
    <t>โรงพยาบาลส่งเสริมสุขภาพตำบลท่าช้าง ตำบลตาลเดี่ยว</t>
  </si>
  <si>
    <t>ตาลเดี่ยว</t>
  </si>
  <si>
    <t>พื้นที่รับผิดชอบ 11 หมู่บ้าน 1644 หลังคาเรือน ประชากร 4066 คนจำนวนผู้รับบริการทั้งหมดที่มารับบริการ 5223 ครั้ง</t>
  </si>
  <si>
    <t>โรงพยาบาลส่งเสริมสุขภาพตำบลห้วยโปร่ง ตำบลบ้านหวาย</t>
  </si>
  <si>
    <t>บ้านหวาย</t>
  </si>
  <si>
    <t>พื้นที่รับผิดชอบ 7 หมู่บ้าน 1187 หลังคาเรือน ประชากร 3223 คนจำนวนผู้รับบริการทั้งหมดที่มารับบริการ 8260 ครั้ง</t>
  </si>
  <si>
    <t>โรงพยาบาลส่งเสริมสุขภาพตำบลน้ำดุก ตำบลปากช่อง</t>
  </si>
  <si>
    <t>พื้นที่รับผิดชอบ 7 หมู่บ้าน 1272 หลังคาเรือน ประชากร 3352 คนจำนวนผู้รับบริการทั้งหมดที่มารับบริการ 5890 ครั้ง</t>
  </si>
  <si>
    <t>โรงพยาบาลส่งเสริมสุขภาพตำบลบ้านน้ำพุ</t>
  </si>
  <si>
    <t>ไฟฟ้าไม่เสถียรเป็นอุปสรรคต่อบริการสุขภาพของ โรงพยาบาลส่งเสริมสุขภาพตำบลบ้านน้ำพุ ตำบลบ้านกลาง</t>
  </si>
  <si>
    <t>พื้นที่รับผิดชอบ 5 หมู่บ้าน 920 หลังคาเรือน ประชากร 1985 คนจำนวนผู้รับบริการทั้งหมดที่มารับบริการ 3546 ครั้ง</t>
  </si>
  <si>
    <t>โรงพยาบาลส่งเสริมสุขภาพตำบลธารทิพย์ ตำบลบุ่งน้ำเต้า</t>
  </si>
  <si>
    <t>บุ่งน้ำเต้า</t>
  </si>
  <si>
    <t>พื้นที่รับผิดชอบ 7 หมู่บ้าน 950 หลังคาเรือน ประชากร 2173 คนจำนวนผู้รับบริการทั้งหมดที่มารับบริการ 4163 ครั้ง</t>
  </si>
  <si>
    <t>โรงพยาบาลส่งเสริมสุขภาพตำบลน้ำเฮี้ย ตำบลน้ำเฮี้ย</t>
  </si>
  <si>
    <t>น้ำเฮี้ย</t>
  </si>
  <si>
    <t>พื้นที่รับผิดชอบ 5 หมู่บ้าน 449 หลังคาเรือน ประชากร 1422 คนจำนวนผู้รับบริการทั้งหมดที่มารับบริการ 2959 ครั้ง</t>
  </si>
  <si>
    <t>โรงพยาบาลส่งเสริมสุขภาพตำบลฝายนาแซง ตำบลฝายนาแซง</t>
  </si>
  <si>
    <t>ฝายนาแซง</t>
  </si>
  <si>
    <t>พื้นที่รับผิดชอบ 7 หมู่บ้าน 694 หลังคาเรือน ประชากร 2054 คนจำนวนผู้รับบริการทั้งหมดที่มารับบริการ 4411 ครั้ง</t>
  </si>
  <si>
    <t>โรงพยาบาลส่งเสริมสุขภาพตำบลห้วยระหงษ์ ตำบลปากช่อง</t>
  </si>
  <si>
    <t>พื้นที่รับผิดชอบ 1 หมู่บ้าน 316 หลังคาเรือน ประชากร 892 คนจำนวนผู้รับบริการทั้งหมดที่มารับบริการ 1424 ครั้ง</t>
  </si>
  <si>
    <t>โรงพยาบาลส่งเสริมสุขภาพตำบลบ้านไร่ ตำบลบ้านไร่</t>
  </si>
  <si>
    <t>พื้นที่รับผิดชอบ 6 หมู่บ้าน 660 หลังคาเรือน ประชากร 1698 คนจำนวนผู้รับบริการทั้งหมดที่มารับบริการ 2331 ครั้ง</t>
  </si>
  <si>
    <t>โรงพยาบาลส่งเสริมสุขภาพตำบลดงน้อย ตำบลช้างตะลูด</t>
  </si>
  <si>
    <t>ช้างตะลูด</t>
  </si>
  <si>
    <t>พื้นที่รับผิดชอบ 7 หมู่บ้าน 774 หลังคาเรือน ประชากร 2110 คนจำนวนผู้รับบริการทั้งหมดที่มารับบริการ 5546 ครั้ง</t>
  </si>
  <si>
    <t>โรงพยาบาลส่งเสริมสุขภาพตำบลท่าด้วง ตำบลท่าด้วง</t>
  </si>
  <si>
    <t>ท่าด้วง</t>
  </si>
  <si>
    <t>พื้นที่รับผิดชอบ 8 หมู่บ้าน 1683 หลังคาเรือน ประชากร 3228 คนจำนวนผู้รับบริการทั้งหมดที่มารับบริการ 9870 ครั้ง</t>
  </si>
  <si>
    <t>โรงพยาบาลส่งเสริมสุขภาพตำบลเกษมสุข ตำบลเพชรละคร</t>
  </si>
  <si>
    <t>เพชรละคร</t>
  </si>
  <si>
    <t>พื้นที่รับผิดชอบ 7 หมู่บ้าน 1379 หลังคาเรือน ประชากร 3888 คนจำนวนผู้รับบริการทั้งหมดที่มารับบริการ 7001 ครั้ง</t>
  </si>
  <si>
    <t>โรงพยาบาลส่งเสริมสุขภาพตำบลนาข้าวดอ ตำบลวังโบสถ์</t>
  </si>
  <si>
    <t>วังโบสถ์</t>
  </si>
  <si>
    <t>พื้นที่รับผิดชอบ 6 หมู่บ้าน 1147 หลังคาเรือน ประชากร 3429 คนจำนวนผู้รับบริการทั้งหมดที่มารับบริการ 5790 ครั้ง</t>
  </si>
  <si>
    <t>โรงพยาบาลส่งเสริมสุขภาพตำบลป่าแดง ตำบลป่าเลา</t>
  </si>
  <si>
    <t>ป่าเลา</t>
  </si>
  <si>
    <t>พื้นที่รับผิดชอบ 7 หมู่บ้าน 1317 หลังคาเรือน ประชากร 3552 คนจำนวนผู้รับบริการทั้งหมดที่มารับบริการ 7088 ครั้ง</t>
  </si>
  <si>
    <t>โรงพยาบาลส่งเสริมสุขภาพตำบลน้ำร้อน ตำบลน้ำร้อน</t>
  </si>
  <si>
    <t>น้ำร้อน</t>
  </si>
  <si>
    <t>บ้านพักเดิม 2 หลัง ประกอบด้วย (1) บ้านพักแบบไม้ใต้ถุนโล่ง จำนวน 1 หลัง สร้างปี พ.ศ. 2515 อายุเกิน 45 ปี ทรุดโทรมไม่สามารถใช้อยู่อาศัยได้ (1) บ้านพักระดับ 1-2 จำนวน 1 หลัง สร้างปี พ.ศ. 2532 อายุเกิน 25 ปี ทรุดโทรมพยายามซ่อมบำรุงให้พออยู่อาศัยได้</t>
  </si>
  <si>
    <t>รับผิดชอบพื้นที่ 12 หมู่บ้าน 2,642 หลังคาเรือน ประชากรจำนวน 6,010 คน จำนวนผู้ป่วยนอกใหม่ ในปีงบประมาณ 4,719 คน 17,514 ครั้ง ปัจจุบัน ที่พักอาศัยเจ้าหน้าที่ไม่เพียงพอเนื่องจากมีเจ้าหน้าที่มาประจำเพิ่มเติมรวมจำนวน 10 คน</t>
  </si>
  <si>
    <t>โรงพยาบาลส่งเสริมสุขภาพตำบลพุเตย ตำบลพุเตย</t>
  </si>
  <si>
    <t>พุเตย</t>
  </si>
  <si>
    <t>บ้านพักแบบไม้ใต้ถุนโล่ง จำนวน 1 หลัง สร้างปี พ.ศ. 2530 อายุเกิน 30 ปี ทรุดโทรมไม่สามารถใช้อยู่อาศัยได้</t>
  </si>
  <si>
    <t>รับผิดชอบพื้นที่ 14 หมู่บ้าน 3,471 หลังคาเรือน ประชากรจำนวน 8,782 คน จำนวนผู้ป่วยนอกใหม่ ในปีงบประมาณ 6,666 คน 18,571 ครั้ง ปัจจุบัน ที่พักอาศัยเจ้าหน้าที่ไม่เพียงพอเนื่องจาก มีเจ้าหน้าที่มาประจำเพิ่มเติมรวมจำนวน 15 คน</t>
  </si>
  <si>
    <t>ปรับปรุง</t>
  </si>
  <si>
    <t xml:space="preserve"> </t>
  </si>
  <si>
    <t>ระดับ</t>
  </si>
  <si>
    <t>ไม่เข้าเงื่อนไข</t>
  </si>
  <si>
    <t>หน่วยงาน : กองบริหารการสาธารณสุข สำนักงานปลัดกระทรวงสาธารณสุข</t>
  </si>
  <si>
    <t xml:space="preserve">บ้านพักข้าราชการระดับชำนาญงาน/ปฏิบัติการ/อาวุโส/ชำนาญการ เป็นอาคาร คสล.2 ชั้น พื้นที่ใช้สอยประมาณ 80 ตารางเมตร </t>
  </si>
  <si>
    <t xml:space="preserve">บ้านพักข้าราชการอำนวยการระดับต้น/ชำนาญการพิเศษ เป็นอาคาร คสล.2 ชั้น พื้นที่ใช้สอยประมาณ 100 ตารางเมตร </t>
  </si>
  <si>
    <t xml:space="preserve">อาคารพักพยาบาล 24 ห้อง (12 ครอบครัว) เป็นอาคาร คสล.3 ชั้น พื้นที่ใช้สอยประมาณ 745 ตารางเมตร </t>
  </si>
  <si>
    <t>ไม่ต้องจัดทำ</t>
  </si>
  <si>
    <t>ปรับปรุงซ่อมแซม</t>
  </si>
  <si>
    <t>ปรับปรุงอาคาร</t>
  </si>
  <si>
    <t>เจ้าหน้าที่ผู้ปฏิบัติงานพักอาศัยอยู่ 6 คน</t>
  </si>
  <si>
    <t>เจ้าหน้าที่ผู้ปฏิบัติงานพักอาศัยอยู่ 4 คน</t>
  </si>
  <si>
    <t>โรงพยาบาลส่งเสริมสุขภาพตำบลบ้านแหลมครก</t>
  </si>
  <si>
    <t>นครป่าหมาก</t>
  </si>
  <si>
    <t>มีความจำป็นต้องใช้พื้นที่เพิ่มขึ้น เป็นสัดส่วน ในการให้บริการ ด้านแพทย์แผนไทย ส่งเสริมสุขภาพ รักษาพยาบาล ฟื้นฟูสุขภาพ และห้องยาและเวชภัณฑ์</t>
  </si>
  <si>
    <t>เจ้าหน้าที่ผู้ปฏิบัติงานมีห้องใช้งานไม่เพียงพอ</t>
  </si>
  <si>
    <t>เจ้าหน้าที่ผู้ปฏิบัติงาน 5 คน</t>
  </si>
  <si>
    <t>มีพื้นที่ ห้องให้บริการผู้มารับบริการเพิ่มมากขึ้น เป็นสัดส่วน</t>
  </si>
  <si>
    <t>07551</t>
  </si>
  <si>
    <t>บ้านพักข้าราชการ ระดับ 3-4 (1 ครอบครัว)  (โครงสร้างต้านแผ่นดินไหว)</t>
  </si>
  <si>
    <t xml:space="preserve">5336/32 </t>
  </si>
  <si>
    <t>โรงพยาบาลส่งเสริมสุขภาพตำบลบ้านแม่เหว่ย</t>
  </si>
  <si>
    <t>ของเดิมไม่มีและเพื่อสะดวกและเป็นขวัญกำลังใจเจ้าหน้าที่ในการให้บริการแก่ประชาชน</t>
  </si>
  <si>
    <t>เจ้าหน้าที่ผู้ปฏิบัติงานพักอาศัยอยู่บ้านพักราชการ</t>
  </si>
  <si>
    <t xml:space="preserve">เจ้าหน้าที่มีขวัญและกำลังใจเพิ่มขึ้น </t>
  </si>
  <si>
    <t>โรงพยาบาลส่งเสริมสุขภาพตำบลบ้านกาหม่าผาโด้</t>
  </si>
  <si>
    <t>เพื่อสะดวกและเป็นขวัญกำลังใจเจ้าหน้าที่ในการให้บริการแก่ประชาชน</t>
  </si>
  <si>
    <t>โรงพยาบาลส่งเสริมสุขภาพตำบลมหาวัน</t>
  </si>
  <si>
    <t>มหาวัน</t>
  </si>
  <si>
    <t>มีเจ้าหน้าที่ 5 คน มีบ้านพักเพียง  1 หละง และ เจ้าหน้าที่ต้องพักอยู่ชั้นบน รพ.สต.</t>
  </si>
  <si>
    <t>โรงพยาบาลส่งเสริมสุขภาพตำบลบ้านแม่กาษา</t>
  </si>
  <si>
    <t>แม่กาษา</t>
  </si>
  <si>
    <t>บ้านพักข้าราชการไม่เพียงพอต่อข้าราชการ</t>
  </si>
  <si>
    <t>เจ้าหน้าที่ต้องไปเช่าบ้าน</t>
  </si>
  <si>
    <t>โป่งแดง</t>
  </si>
  <si>
    <t xml:space="preserve">ปัจจุบันบ้านพักที่มีอยู่อายุการใช้งานนาน 30 ปี มีสภาพทรุดโรมและไม่สามารถซ่อมแซมได้   </t>
  </si>
  <si>
    <t xml:space="preserve">เจ้าหน้าที่ผู้ปฏิบัติงานทั้งหมด 8 คน บ้านพักมี 2 หลัง มีอายุการใช้งานนาน 30 ปี มีสภาพทรุดโรมและไม่สามารถซ่อมแซมได้   </t>
  </si>
  <si>
    <t>002772</t>
  </si>
  <si>
    <t xml:space="preserve">ประชาชน ผู้รับบริการ และเจ้าหน้าที่มีความปลอดภัย ได้รับความสะดวก </t>
  </si>
  <si>
    <t>โรงพยาบาลส่งเสริมสุขภาพตำบลบ้านปรือกระเทียม</t>
  </si>
  <si>
    <t>บึงกอก</t>
  </si>
  <si>
    <t>บ้านพักราชการชำรุด และไม่เพียงพอกับราชการที่ปฏิบัติงาน</t>
  </si>
  <si>
    <t>ข้าราชการที่ปฏิบัติงาน 3 คน พนักงานราชการกระทรวงสาธารณสุข 3 คน จำนวนบ้านพักราชการ 3 หลัง สามารถใช้การได้ 2 หลัง ไม่เพียงพอกับจำนวนข้าราชการ</t>
  </si>
  <si>
    <t xml:space="preserve"> ขวัญกำลังใจ เจ้าหน้าที่ที่ปฏิบัติงานในพื้นที่ห่างจากชุมชน มีรั้วไม่ครบทุกด้าน  เจ้าหน้าที่ผุ้ปกิบัติงานยามวิกาล ไม่ปลอดภัย</t>
  </si>
  <si>
    <t>ไม่ต้องจัดทำไม่เข้าเงื่อไข</t>
  </si>
  <si>
    <t>โรงพยาบาลส่งเสริมสุขภาพตำบลบ้านคลองขยางโพรง</t>
  </si>
  <si>
    <t>น้ำรึม</t>
  </si>
  <si>
    <t xml:space="preserve">เจ้าหน้าที่ผู้ปฏิบัติงานทั้งหมด 10 คน บ้านพักมี 1 หลัง มีอายุการใช้งานนาน 30 ปี มีสภาพทรุดโรมและไม่สามารถซ่อมแซมได้   </t>
  </si>
  <si>
    <t xml:space="preserve">ประชากรที่รับผิดชอบทั้งหมด 5000 คน มีผู้รับบริการรักษาพยาบาลจำนวนมาก วันละ 50 -60 ราย/วัน </t>
  </si>
  <si>
    <t>สถานบริการตั้งอยู่บนดอยสูง ในชุมชนชาวเขา อยู่ในเขตมรสุม ลมพัดแรง ฝนตกมากกว่า6เดือน  เพื่อความปลอดภัยของผู้มารับบริการและเจ้าหน้าที่</t>
  </si>
  <si>
    <t>โรงพยาบาลส่งเสริมสุขภาพตำบลบ้านแม่วะหลวง</t>
  </si>
  <si>
    <t xml:space="preserve">โรงพยาบาลส่งเสริมสุขภาพตำบลสันป่าไร่ </t>
  </si>
  <si>
    <t xml:space="preserve">พระธาตุ </t>
  </si>
  <si>
    <t>สถานบริการพร้อมในการให้บริการแก่ประชาชน และเป็นการดูแลรักษาสภาพอาคารทรัพย์สินของทางราชการ</t>
  </si>
  <si>
    <t>โรงพยาบาลส่งเสริมสุขภาพตำบไม้งาม</t>
  </si>
  <si>
    <t>โรงพยาบาลส่งเสริมสุขภาพตำบลบ้านแม่หละ</t>
  </si>
  <si>
    <t>โรงพยาบาลส่งเสริมสุขภาพตำบลบ้านห้วยนกกก</t>
  </si>
  <si>
    <t>ปร.5</t>
  </si>
  <si>
    <t>โรงพยาบาลส่งเสริมสุขภาพตำบลนครป่าหมาก</t>
  </si>
  <si>
    <t>สร้างความสะดวกและเพิ่มเนื้อที่ใช้งานให้แก่เจ้าหน้าที่และประชาชนผู้ใช้บริการ</t>
  </si>
  <si>
    <t>จัดระเบียบและแบ่งสัดส่วนห้องทำงานให้เรียบร้อย</t>
  </si>
  <si>
    <t>เพิ่มความสะดวกและภาพลักษณ์เป็นระเบียบสวยงาม</t>
  </si>
  <si>
    <t>07550</t>
  </si>
  <si>
    <t>โรงพยาบาลส่งเสริมสุขภาพตำบลหินลาด</t>
  </si>
  <si>
    <t>ซ่อมแซม</t>
  </si>
  <si>
    <t>เจ้าหน้าที่ไม่สามารถพักอาศัยอยู่ได้</t>
  </si>
  <si>
    <t>07575</t>
  </si>
  <si>
    <t>โรงพยาบาลส่งเสริมสุขภาพตำบลบ้านแม่ออกผารู</t>
  </si>
  <si>
    <t>มีจำนวนห้องน้ำให้บริการพอเพียง แยกเป็นสัดสวนชัดเจนและมีห้องน้ำเฉพาะสำหรับผู้พิการที่มารับบริการที่ รพ.สต.</t>
  </si>
  <si>
    <t>ประชาชนที่มารับบริการได้รับความสะดวกสบาย มีจำนวนห้องน้ำให้บริการพอเพียง แยกเป็นสัดส่วนชัดเจนและมีห้องน้ำเฉพาะสำหรับผู้พิการที่มารับบริการ ส่งผลให้ผู้รับบริการมั่นใจในความสะอาดปลอดภัย เจ้าหน้าที่ผู้ปฏิบัติงานมีความสุขในการให้บริการ</t>
  </si>
  <si>
    <t>โรงพยาบาลส่งเสริมสุขภาพตำบลบ้านดงซ่อม</t>
  </si>
  <si>
    <t>ผู้รับบริการประมาณ วันละ  16 -20  คน เดือนละ 480- 600 คนและเจ้าหน้าที่ปฏิบัติงาน 4 คน</t>
  </si>
  <si>
    <t>1.เพื่อป้องกันอุปกรณ์ไฟฟ้าและของราชการเสียหาย</t>
  </si>
  <si>
    <t>โรงพยาบาลส่งเสริมสุขภาพตำบล.บ้านยางโอง</t>
  </si>
  <si>
    <t>เพื่อแยกส่วนพื้นที่สะอาด ให้ออกห่างจากพื้นที่ไม่สะอาด(เสี่ยง) และมีจำนวนห้องให้บริการชัดเจนพอเพียง</t>
  </si>
  <si>
    <t>ประชาชนที่มารับบริการได้รับความสะดวกสบาย มีพื้นที่รับบริการเพียงพอ มีความปลอดภัยจากแหล่งให้บริการที่เสี่ยงต่อการติดเชื้อโรคต่างๆ ส่งผลให้ผู้รับบริการมั่นใจในความสะอาดปลอดภัย เจ้าหน้าที่ผู้ปฏิบัติงานมีความสุขในการให้บริการ</t>
  </si>
  <si>
    <t>โรงพยาบาลส่งเสริมสุขภาพตำบลบ้านปูเตอร์</t>
  </si>
  <si>
    <t>แม่กุ</t>
  </si>
  <si>
    <t>มีบ้านพักไม่เพียงพอกับบุคลากรที่ปฏิบัติงาน ใน รพ.สต.</t>
  </si>
  <si>
    <t>มีจำนวนบ้านเพียงพอต่อบุคลากรที่ปฏิบัติงานที่ รพ.สต.</t>
  </si>
  <si>
    <t>โรงพยาบาลส่งเสริมสุขภาพตำบลบ้านเจดีย์โคะ</t>
  </si>
  <si>
    <t xml:space="preserve"> ตำบลมหาวัน </t>
  </si>
  <si>
    <t>ขาดบ้านพักเจ้าหน้าที่ เจ้าหน้าที่ต้องเดินทางไปกลับทุกวัน</t>
  </si>
  <si>
    <t xml:space="preserve">เจ้าหน้าที่ผู้ปฏิบัติงานยามวิกาล มีความปลอดภัย </t>
  </si>
  <si>
    <t>เพื่อความสะดวกแก่ผู้ป่วยและญาติ</t>
  </si>
  <si>
    <t>โรงพยาบาลส่งเสริมสุขภาพตำบลบ้านลานสอ</t>
  </si>
  <si>
    <t>วังประจบ</t>
  </si>
  <si>
    <t xml:space="preserve">ปรับปรุงอาคารให้บริการแพทย์แผนไทย </t>
  </si>
  <si>
    <t>แนบ ปร.4,5</t>
  </si>
  <si>
    <t>โรงพยาบาลส่งเสริมสุขภาพตำบลบ้านห้วยฮ้า</t>
  </si>
  <si>
    <t>บ้านด่านนาขาม</t>
  </si>
  <si>
    <t>ประชาชนได้รับริการทันตกรรม ตามมาตรฐานโรงพยาบาลส่งเสริมสุขภาพตำบลติดดาว</t>
  </si>
  <si>
    <t>แพทย์แผนไทย</t>
  </si>
  <si>
    <t>ผู้มารับบริการแพทย์แผนไทย ปีละมากกว่า 2600 คน</t>
  </si>
  <si>
    <t>มีอาคารแพทย์แผนไทยรองรับการให้บริการ</t>
  </si>
  <si>
    <t>06263</t>
  </si>
  <si>
    <t>โรงพยาบาลส่งเสริมสุขภาพตำบลบ้านยะพอ</t>
  </si>
  <si>
    <t>ทำให้การให้บริการเป็นไปอย่างลำบากโดยเฉพาะในฤดูฝน</t>
  </si>
  <si>
    <t>โรงพยาบาลส่งเสริมสุขภาพตำบลช่องแคบ</t>
  </si>
  <si>
    <t>ช่องแคบ</t>
  </si>
  <si>
    <t>โรงพยาบาลส่งเสริมสุขภาพตำบลท่าสองยาง</t>
  </si>
  <si>
    <t>โรงพยาบาลส่งเสริมสุขภาพตำบลนาตะกรุด</t>
  </si>
  <si>
    <t>ปรับปรุงเพื่อที่อยู่อาศัยของเจ้าหน้าที่</t>
  </si>
  <si>
    <t>SUP</t>
  </si>
  <si>
    <t>รายการ รพ.สต.</t>
  </si>
  <si>
    <t>ตั้งปี 64</t>
  </si>
  <si>
    <t>2100200245</t>
  </si>
  <si>
    <t>2100200247</t>
  </si>
  <si>
    <t>011032</t>
  </si>
  <si>
    <t>011031</t>
  </si>
  <si>
    <t>011072</t>
  </si>
  <si>
    <t>011011</t>
  </si>
  <si>
    <t>011102</t>
  </si>
  <si>
    <t>011103</t>
  </si>
  <si>
    <t>011108</t>
  </si>
  <si>
    <t xml:space="preserve">เครื่องเอกซเรย์ฟลูโอโรสโคปเคลื่อนที่แบบซีอาร์มกำลังไม่น้อยกว่า15 kw </t>
  </si>
  <si>
    <t>นโยบาย</t>
  </si>
  <si>
    <t xml:space="preserve">เครื่องช่วยกระบวนการปั๊มและฟื้นคืนชีพผู้ป่วย  </t>
  </si>
  <si>
    <t>ข้อมูลทำtemplet</t>
  </si>
  <si>
    <t>ข้อมูลพิจารณา คกก.</t>
  </si>
  <si>
    <t>กรองเลือกรายการที่ทบทวน/รพ.สต./นโยบาย</t>
  </si>
  <si>
    <t>กรองเลือกรายการที่ทบทวน/นโยบาย</t>
  </si>
  <si>
    <t xml:space="preserve">รถพยาบาลโครงสร้างปลอดภัยเคลือบสารต้านจุลชีพขนาดกลาง </t>
  </si>
  <si>
    <t xml:space="preserve">ปรับปรุงซ่อมแซมบ้านพักเจ้าหน้าที่ หลังที่1 </t>
  </si>
  <si>
    <t xml:space="preserve">ปรับปรุงบ้านพัก </t>
  </si>
  <si>
    <t xml:space="preserve">ปรับปรุงบ้านพักเจ้าหน้าที่ หลังที่ 1 เป็นอาคาร คสล. 2 ชั้น </t>
  </si>
  <si>
    <t xml:space="preserve">ปรับปรุงระบบไฟฟ้า 3 เฟส </t>
  </si>
  <si>
    <t>ตรวจสอบเอกสารประกอบการพิจารณา (ระบุวันที่)</t>
  </si>
  <si>
    <t>คุณลักษณะ</t>
  </si>
  <si>
    <t>ใบเสนอราคา</t>
  </si>
  <si>
    <t xml:space="preserve">นำส่ง สงป.
</t>
  </si>
  <si>
    <t>นำส่ง สงป.</t>
  </si>
  <si>
    <t>BOQ หรือ ประมาณราคา</t>
  </si>
  <si>
    <t xml:space="preserve">นำส่ง สงป. 
</t>
  </si>
  <si>
    <t>1.เพิ่มศักยภาพในการให้บริการการแพทย์ฉุกเฉินครบวงจรและระบบส่งต่อที่มีคุณภาพ
2. เพิ่มศักยภาพในการดูแลผู้ป่วยวิกฤตขณะนำส่งต่อไปยังหน่วยบริการต่างๆอย่างปลอดภัย</t>
  </si>
  <si>
    <t>ร่าง พรบ. งบประมาณรายจ่ายประจำปีงบประมาณ พ.ศ.2564 แหล่งเงิน งบประมาณรายจ่ายประจำปี แผนงานพื้นฐานและแผนงานยุทธศาสตร์</t>
  </si>
  <si>
    <t>คำขอ 20 ก.พ. 63</t>
  </si>
  <si>
    <t>วงเงิน 64 ตามร่าง พรบ.</t>
  </si>
  <si>
    <t xml:space="preserve">หน่วยงาน กองบริหารการสาธารณสุข สำนักงานปลัดกระทรวงสาธารณสุข </t>
  </si>
  <si>
    <t>วงเงิน
งบประมาณ</t>
  </si>
  <si>
    <t>จำนวน</t>
  </si>
  <si>
    <t>วงเงิน
จัดจ้างได้
(สงป อนุมัติ)</t>
  </si>
  <si>
    <t>ปีเริ่มต้น</t>
  </si>
  <si>
    <t>ปีสิ้นสุด</t>
  </si>
  <si>
    <t>วันที่สิ้นสุดสัญญาจ้าง</t>
  </si>
  <si>
    <t>2554 -2555</t>
  </si>
  <si>
    <t>ปี 2556</t>
  </si>
  <si>
    <t>ปี 2557</t>
  </si>
  <si>
    <t>ปี 2558</t>
  </si>
  <si>
    <t>ปี 2559</t>
  </si>
  <si>
    <t>ปี 2560</t>
  </si>
  <si>
    <t>ปี 2561</t>
  </si>
  <si>
    <t>ปี 2562</t>
  </si>
  <si>
    <t>ปี 2563</t>
  </si>
  <si>
    <t xml:space="preserve">ตั้งคำขอ
ปี 2564
</t>
  </si>
  <si>
    <t>ปี 2565</t>
  </si>
  <si>
    <t>ปี 2566</t>
  </si>
  <si>
    <t>รวมงบประมาณ</t>
  </si>
  <si>
    <t>เงินนอก
งบประมาณ</t>
  </si>
  <si>
    <t>ค่าเสาเข็ม
(บาท)</t>
  </si>
  <si>
    <t>สถานะ</t>
  </si>
  <si>
    <t>หน่วยงาน</t>
  </si>
  <si>
    <t>รหัส E-Bud</t>
  </si>
  <si>
    <t>รหัสงบประมาณ</t>
  </si>
  <si>
    <t>พื้นที่กิจกรรม</t>
  </si>
  <si>
    <t>รหัสหน่วยเบิกจ่าย</t>
  </si>
  <si>
    <t>จำนวนเงินที่โอน</t>
  </si>
  <si>
    <t>จำนวนเงินที่หักคืน (โอนเปลี่ยนแปลง)</t>
  </si>
  <si>
    <t>ม.23</t>
  </si>
  <si>
    <t>บริการ</t>
  </si>
  <si>
    <t>2100200092</t>
  </si>
  <si>
    <t>อาคารอำนวยการผู้ป่วยนอกและอุบัติเหตุฉุกเฉิน เป็นอาคาร คสล. 11 ชั้น พื้นที่ใช้สอยประมาณ 37,936 ตารางเมตร โรงพยาบาลพุทธชินราช พิษณุโลก โรงพยาบาลสาขา(บึงแก่งใหญ่) ตำบลท่าทอง อำเภอเมืองพิษณุโลก จังหวัดพิษณุโลก 1 หลัง</t>
  </si>
  <si>
    <t>ผูกพันสัญญา</t>
  </si>
  <si>
    <t>โรงพยาบาลพุทธชินราช พิษณุโลก โรงพยาบาลสาขา(บึงแก่งใหญ่)</t>
  </si>
  <si>
    <t>210025350A0420135</t>
  </si>
  <si>
    <t>2100200186</t>
  </si>
  <si>
    <t xml:space="preserve"> อาคารพักคนไข้ 298 เตียง เป็นอาคาร คสล. 8 ชั้น พื้นที่ใช้สอยประมาณ 11,383 ตารางเมตร โรงพยาบาลเพชรบูรณ์ ตำบลในเมือง อำเภอเมืองเพชรบูรณ์ จังหวัดเพชรบูรณ์ 1 หลัง</t>
  </si>
  <si>
    <t>210025350A0420136</t>
  </si>
  <si>
    <t>2100200190</t>
  </si>
  <si>
    <t>อาคารบำบัดรักษา 6 ชั้น เป็นอาคาร คสล. 6 ชั้น พื้นที่ใช้สอยประมาณ 10,440 ตารางเมตร โรงพยาบาลศรีสังวรสุโขทัย ตำบลคลองตาล อำเภอศรีสำโรง จังหวัดสุโขทัย 1 หลัง</t>
  </si>
  <si>
    <t xml:space="preserve">สุโขทัย </t>
  </si>
  <si>
    <t>210025350A0420050</t>
  </si>
  <si>
    <t>2100200184</t>
  </si>
  <si>
    <t>อาคารบำบัดรักษา 6 ชั้น เป็นอาคาร คสล.6 ชั้น พื้นที่ใช้สอยประมาณ 10,440 ตารางเมตร โรงพยาบาลเพชรบูรณ์ ตำบลในเมือง อำเภอเมืองเพชรบูรณ์ จังหวัดเพชรบูรณ์  1 หลัง</t>
  </si>
  <si>
    <t>อาคารวินิจฉัยและรักษา เป็นอาคาร คสล. 8 ชั้น พื้นที่ใช้สอยประมาณ 20,336 ตารางเมตร โรงพยาบาลอุตรดิตถ์ ตำบลท่าอิฐ อำเภอเมืองอุตรดิตถ์ จังหวัดอุตรดิตถ์  1 หลัง</t>
  </si>
  <si>
    <t xml:space="preserve"> อาคารสำนักงานสาธารณสุขจังหวัด เป็นอาคาร คสล. 5 ชั้น พื้นที่ใช้สอยประมาณ 3,520 ตารางเมตร สำนักงานสาธารณสุขจังหวัดพิษณุโลก ตำบลในเมือง อำเภอเมืองพิษณุโลก จังหวัดพิษณุโลก 1 หลัง</t>
  </si>
  <si>
    <t xml:space="preserve">เมืองพิษณุโลก </t>
  </si>
  <si>
    <t>21002339008420006</t>
  </si>
  <si>
    <t>2100200185</t>
  </si>
  <si>
    <t>อาคาร 6 ชั้น 144 เตียง พื้นที่ประมาณ 4,496 ตารางเมตร โรงพยาบาลสมเด็จพระยุพราชนครไทย ตำบลนครไทย อำเภอนครไทย จังหวัดพิษณุโลก 1 หลัง</t>
  </si>
  <si>
    <t xml:space="preserve">9073
</t>
  </si>
  <si>
    <t xml:space="preserve">นครไทย </t>
  </si>
  <si>
    <t>Ipd</t>
  </si>
  <si>
    <t>21002535097420004</t>
  </si>
  <si>
    <t>อาคาร 6 ชั้น 144 เตียง พื้นที่ประมาณ 4,496 ตารางเมตร โรงพยาบาลสมเด็จพระยุพราชหล่มเก่า ตำบลนาแซง อำเภอหล่มเก่า จังหวัดเพชรบูรณ์ 1 หลัง</t>
  </si>
  <si>
    <t xml:space="preserve"> 19/06/2564</t>
  </si>
  <si>
    <t>21002535097420005</t>
  </si>
  <si>
    <t>2100200189</t>
  </si>
  <si>
    <t>Opd</t>
  </si>
  <si>
    <t>2100200174</t>
  </si>
  <si>
    <t>2100200082</t>
  </si>
  <si>
    <t>2100200221</t>
  </si>
  <si>
    <t>Multi</t>
  </si>
  <si>
    <t>2100200110</t>
  </si>
  <si>
    <t>2100200290</t>
  </si>
  <si>
    <t>2100200109</t>
  </si>
  <si>
    <t>2100200136</t>
  </si>
  <si>
    <t>2100200115</t>
  </si>
  <si>
    <t>2100200118</t>
  </si>
  <si>
    <t>2100200224</t>
  </si>
  <si>
    <t>รายการที่ดำเนินการแล้วเสร็จ ปีงบประมาณ 2563</t>
  </si>
  <si>
    <t>อาคารผู้ป่วยนอกและอุบัติเหตุ เป็นอาคาร คสล. 4 ชั้น พื้นที่ใช้สอยประมาณ 7,124 ตารางเมตร (โครงสร้างต้านแผ่นดินไหว) โรงพยาบาลเชียงคำ ตำบลหย่วน อำเภอเชียงคำ จังหวัดพะเยา 1 หลัง</t>
  </si>
  <si>
    <t>210025350A0420133</t>
  </si>
  <si>
    <t>2100200168</t>
  </si>
  <si>
    <t>อาคารผ่าตัดผู้ป่วยนอกและอุบัติเหตุ เป็นอาคาร คสล. 7 ชั้น พื้นที่ใช้สอยประมาณ 13,576 ตารางเมตร โรงพยาบาลพุทธชินราช พิษณุโลก โรงพยาบาลสาขา (บึงแก่งใหญ่) ตำบลท่าทอง อำเภอเมือง จังหวัดพิษณุโลก 1 หลัง</t>
  </si>
  <si>
    <t>210025350A0420006</t>
  </si>
  <si>
    <t>อาคารผู้ป่วยนอก 6 ชั้น (มีชั้นใต้ดิน) เป็นอาคาร คสล. 6 ชั้น พื้นที่ใช้สอยประมาณ 18,042 ตารางเมตร (โครงสร้างต้านแผ่นดินไหว) โรงพยาบาลสมเด็จพระเจ้าตากสินมหาราช ตำบลระแหง อำเภอเมืองตาก จังหวัดตาก 1 หลัง</t>
  </si>
  <si>
    <t>210025350A0420007</t>
  </si>
  <si>
    <t>2100200180</t>
  </si>
  <si>
    <t>อาคาร 6 ชั้น 144 เตียง เป็นอาคาร คสล.6 ชั้น พื้นที่ใช้สอยประมาณ 4,496 ตารางเมตร โรงพยาบาลสวรรค์ประชารักษ์ตำบลนครสวรรค์ออก อำเภอเมืองนครสวรรค์ จังหวัดนครสวรรค์ 2 หลัง</t>
  </si>
  <si>
    <t>อาคารผู้ป่วยนอก ผู้ป่วยใน เป็นอาคาร คสล. 10 ชั้น พื้นที่ใช้สอยประมาณ 20,497 ตารางเมตร (โครงสร้างต้านแผ่นดินไหว) โรงพยาบาลธัญบุรี ตำบลรังสิต อำเภอธัญบุรี จังหวัดปทุมธานี 1 หลัง</t>
  </si>
  <si>
    <t>210025350A0420011</t>
  </si>
  <si>
    <t>2100200081</t>
  </si>
  <si>
    <t>หอผู้ป่วยใน 5 ชั้น (จำนวน 114 เตียง) เป็นอาคาร คสล. 5 ชั้น พื้นที่ใช้สอยประมาณ 6,909 ตารางเมตร โรงพยาบาลชัยบาดาล ตำบลลำนารายณ์ อำเภอชัยบาดาล จังหวัดลพบุรี 1 หลัง</t>
  </si>
  <si>
    <t>210025350A0420139</t>
  </si>
  <si>
    <t>2100200088</t>
  </si>
  <si>
    <t xml:space="preserve">ปรับลดอนุฯ 37,937,100 บาท </t>
  </si>
  <si>
    <t>อาคารจอดรถ 10 ชั้น เป็นอาคาร คศล. 10 ชั้น พื้นที่ใช้สอยประมาณ 16,603 ตารางเมตร โรงพยาบาลปทุมธานี ตำบลบางปรอก อำเภอเมืองปทุมธานี จังหวัดปทุมธานี 1 หลัง</t>
  </si>
  <si>
    <t>21002350A0420140</t>
  </si>
  <si>
    <t>อาคารจอดรถ เป็นอาคาร คสล. 7 ชั้น พื้นที่ใช้สอยประมาณ 10,192 ตารางเมตร โรงพยาบาลสิงห์บุรี ตำบลบางพุทรา อำเภอเมือง จังหวัดสิงห์บุรี 1 หลัง</t>
  </si>
  <si>
    <t>เป็นรายการถูกพับ 
- วงเงินเผื่อเหลือเผื่อขาด (5%) 611,38,035 บาท</t>
  </si>
  <si>
    <t>อาคารพักแพทย์ พยาบาล เภสัชกรและทันตแพทย์ 88 ยูนิต เป็นอาคาร คสล. 8 ชั้น พื้นที่ใช้สอยประมาณ 6,911 ตารางเมตร โรงพยาบาลสมเด็จพระพุทธเลิศหล้า ตำบลแม่กลอง อำเภอเมืองสมุทรสงคราม จังหวัดสมุทรสงคราม 1 หลัง</t>
  </si>
  <si>
    <t>210025350A0420015</t>
  </si>
  <si>
    <t>2100200218</t>
  </si>
  <si>
    <t>อาคารศูนย์หัวใจมะเร็งบำบัดรักษาและรังสีวินิจฉัย 10 ชั้น เป็นอาคาร คสล. 10 ชั้น พื้นที่ใช้สอยประมาณ 19,075 ตารางเมตร โรงพยาบาลนครปฐม ตำบลพระปฐมเจดีย์ อำเภอเมืองนครปฐม จังหวัดนครปฐม 1 หลัง</t>
  </si>
  <si>
    <t>210025350A0420018</t>
  </si>
  <si>
    <t>2100200203</t>
  </si>
  <si>
    <t>อาคารพักพยาบาล 100 ห้อง เป็นอาคาร คสล. 6 ชั้น พื้นที่ใช้สอยประมาณ 3,450 ตารางเมตร โรงพยาบาลเจ้าพระยายมราช ตำบลท่าพี่เลี้ยง อำเภอเมืองสุพรรณบุรี จังหวัดสุพรรณบุรี 1 หลัง</t>
  </si>
  <si>
    <t>210025350A0420141</t>
  </si>
  <si>
    <t>2100200200</t>
  </si>
  <si>
    <t>อาคารพักเจ้าหน้าที่ 7 ชั้น 96 ห้อง เป็นอาคาร คสล. 7 ชั้น พื้นที่ใช้สอยประมาณ 3,908 ตารางเมตร โรงพยาบาลบางสะพาน ตำบลกำเนิดนพคุณ อำเภอบางสะพาน จังหวัดประจวบคีรีขันธ์ 1 หลัง</t>
  </si>
  <si>
    <t>21002350A0420142</t>
  </si>
  <si>
    <t>อาคารอุบัติเหตุและฉุกเฉิน เป็นอาคาร คสล. 10 ชั้น พื้นที่ใช้สอย 19,140 ตารางเมตร โรงพยาบาลชลบุรี ตำบลบ้านสวน อำเภอเมือง จังหวัดชลบุรี 1 หลัง</t>
  </si>
  <si>
    <t>210025350A0420121</t>
  </si>
  <si>
    <t>2100200100</t>
  </si>
  <si>
    <t>อาคารเอ็กซเรย์ คลอด ICU และพักผู้ป่วย เป็นอาคาร คสล. 6 ชั้น พื้นที่ใช้สอยประมาณ 8,430 ตารางเมตร โรงพยาบาลตราด ตำบลวังกระแจะ อำเภอเมืองตราด จังหวัดตราด 1 หลัง</t>
  </si>
  <si>
    <t>210025350A0420020</t>
  </si>
  <si>
    <t>2100200106</t>
  </si>
  <si>
    <t>อาคารคลอด ผ่าตัด และพักผู้ป่วย เป็นอาคาร คสล. 5 ชั้น พื้นที่ใช้สอยประมาณ 1,772 ตารางเมตร โรงพยาบาลเจ้าพระยาอภัยภูเบศร ตำบลท่างาม อำเภอเมืองปราจีนบุรี จังหวัดปราจีนบุรี 1 หลัง</t>
  </si>
  <si>
    <t>210025350A0420143</t>
  </si>
  <si>
    <t>อาคารพักเจ้าหน้าที่ 7 ชั้น 96 ห้อง เป็นอาคาร คสล. 7 ชั้น พื้นที่ใช้สอยประมาณ 3,908 ตารางเมตร โรงพยาบาลกบินทร์บุรี ตำบลกบินทร์ อำเภอกบินทร์บุรี จังหวัดปราจีนบุรี 1 หลัง</t>
  </si>
  <si>
    <t>21002350A0420145</t>
  </si>
  <si>
    <t>อาคารผู้ป่วย 114 เตียง เป็นอาคาร คสล. 5 ชั้นพื้นที่ใช้สอยประมาณ 3,866 ตารางเมตร โรงพยาบาลเกษตรวิสัย ตำบลเกษตรวิสัย อำเภอเกษตรวิสัย จังหวัดร้อยเอ็ด 1 หลัง</t>
  </si>
  <si>
    <t>210025350A0420147</t>
  </si>
  <si>
    <t>2100200144</t>
  </si>
  <si>
    <t>อาคารผู้ป่วย 114 เตียง เป็นอาคาร คสล. 5 ชั้น พื้นที่ใช้สอยประมาณ 3,866 ตารางเมตร โรงพยาบาลสุวรรณภูมิ ตำบลสระคู อำเภอสุวรรณภูมิ จังหวัดร้อยเอ็ด 1 หลัง</t>
  </si>
  <si>
    <r>
      <rPr>
        <sz val="16"/>
        <color rgb="FFFF0000"/>
        <rFont val="TH SarabunPSK"/>
        <family val="2"/>
      </rPr>
      <t>ได้รับงบประมาณแล้ว สิ้นสุดปีงบ 62
วงเงิน 64 : 49,466,900 บาท</t>
    </r>
    <r>
      <rPr>
        <sz val="16"/>
        <color indexed="8"/>
        <rFont val="TH SarabunPSK"/>
        <family val="2"/>
      </rPr>
      <t xml:space="preserve">
ปรับลดอนุฯ 11,229,000 บาท 
เป็นรายการถูกพับ
-วงเงินเผื่อเหลือเผื่อขาด (5%) 51,537,150 บาท</t>
    </r>
  </si>
  <si>
    <t>อาคารพักคนไข้ 298 เตียง เป็นอาคาร คสล. 8 ชั้น พื้นที่ใช้สอยประมาณ 11,383 ตารางเมตร โรงพยาบาลอุดรธานี ตำบลหมากแข้ง อำเภอเมืองอุดรธานี จังหวัดอุดรธานี 1 หลัง</t>
  </si>
  <si>
    <t>210025350A0420027</t>
  </si>
  <si>
    <t>2100200137</t>
  </si>
  <si>
    <t>อาคารผู้ป่วยนอก-อุบัติเหตุ เป็นอาคาร คสล. 4 ชั้น พื้นที่ใช้สอยประมาณ 6,721 ตารางเมตร โรงพยาบาลโพนสวรรค์ ตำบลโพนสวรรค์ อำเภอโพนสวรรค์ จังหวัดนครพนม 1 หลัง</t>
  </si>
  <si>
    <t>210025350A0420148</t>
  </si>
  <si>
    <t>อาคารผู้ป่วย 114 เตียง เป็นอาคาร คสล. 5 ชั้น พื้นที่ใช้สอยประมาณ 3,866 ตารางเมตร โรงพยาบาลวานรนิวาส ตำบลคอนสวรรค์ อำเภอวานรนิวาส จังหวัดสกลนคร 1 หลัง</t>
  </si>
  <si>
    <t>210025350A0420149</t>
  </si>
  <si>
    <t>2100200148</t>
  </si>
  <si>
    <t>อาคารผู้ป่วยนอก-อุบัติเหตุ เป็นอาคาร คสล. 4 ชั้น พื้นที่ใช้สอยประมาณ 6,721 ตารางเมตร โรงพยาบาลเพ็ญ ตำบลเพ็ญ อำเภอเพ็ญ จังหวัดอุดรธานี 1 หลัง</t>
  </si>
  <si>
    <t>210025350A0420150</t>
  </si>
  <si>
    <t>อาคารผู้ป่วย สูง 10 ชั้น เป็นอาคาร คสล. 10 ชั้น พื้นที่ใช้สอยประมาณ 9,468 ตารางเมตร โรงพยาบาลบุรีรัมย์ ตำบลในเมือง อำเภอเมืองบุรีรัมย์ จังหวัดบุรีรัมย์ 1 หลัง</t>
  </si>
  <si>
    <t>210025350A0420028</t>
  </si>
  <si>
    <t>อาคารคลอดและผ่าตัด เป็นอาคาร คสล. 6 ชั้น พื้นที่ใช้สอยประมาณ 8,367 ตารางเมตร โรงพยาบาลชัยภูมิ ตำบลในเมือง อำเภอเมืองชัยภูมิ จังหวัดชัยภูมิ 1 หลัง</t>
  </si>
  <si>
    <t>210025350A0420030</t>
  </si>
  <si>
    <t>2100200128</t>
  </si>
  <si>
    <t>อาคารจอดรถ 10 ชั้น เป็นอาคาร คสล. 10 ชั้น พื้นที่ใช้สอยประมาณ 16,603 ตารางเมตร โรงพยาบาลปากช่องนานา ตำบลปากช่อง อำเภอปากช่อง จังหวัดนครราชสีมา 1 หลัง</t>
  </si>
  <si>
    <t>210025350A0420153</t>
  </si>
  <si>
    <t>2100200298</t>
  </si>
  <si>
    <t>อาคารผู้ป่วยนอก เป็นอาคาร คสล. 3 ชั้น พื้นที่ใช้สอยประมาณ 4,382 ตารางเมตร โรงพยาบาลแก้งคร้อ ตำบลช่องสามหมอ อำเภอแก้งคร้อ จังหวัดชัยภูมิ 1 หลัง</t>
  </si>
  <si>
    <t>210025350A0420154</t>
  </si>
  <si>
    <t>อาคารผู้ป่วยนอก - อุบัติเหตุ เป็นอาคาร คสล. 4 ชั้น พื้นที่ใช้สอยประมาณ 5,600 ตารางเมตร โรงพยาบาลสรรพสิทธิประสงค์ ตำบลแจระแม อำเภอเมืองอุบลราชธานี จังหวัดอุบลราชธานี 1 หลัง</t>
  </si>
  <si>
    <t>210025350A0420035</t>
  </si>
  <si>
    <t>2100200124</t>
  </si>
  <si>
    <t>อาคารผู้ป่วยนอก - อุบัติเหตุ เป็นอาคาร คสล. 4 ชั้น พื้นที่ใช้สอยประมาณ 5,704 ตารางเมตร โรงพยาบาลราษีไศล ตำบลเมืองคง อำเภอราษีไศล จังหวัดศรีสะเกษ 1 หลัง</t>
  </si>
  <si>
    <t>210025350A0420156</t>
  </si>
  <si>
    <t>2100200121</t>
  </si>
  <si>
    <t>อาคารวินิจฉัยและรักษาอาคาร เป็นอาคาร คสล. 8 ชั้น พื้นที่ใช้สอยประมาณ 20,336 ตารางเมตร โรงพยาบาลมหาราชนครศรีธรรมราช ตำบลในเมือง อำเภอเมืองนครศรีธรรมราช จังหวัดนครศรีธรรมราช 1 หลัง</t>
  </si>
  <si>
    <t>210025350A0420040</t>
  </si>
  <si>
    <t>21002350A0420158</t>
  </si>
  <si>
    <t>2100200226</t>
  </si>
  <si>
    <t>คืนรายการ เนื่องจากไม่มีผู้รับจ้างเสนอราคาก่อสร้าง
งบปี 64  วงเงิน 41,214,300 บาท</t>
  </si>
  <si>
    <t>อาคารสนับสนุนบริการ 8 ชั้น เป็นอาคาร คสล. 8 ชั้น พื้นที่ใช้สอยประมาณ 8,985 ตารางเมตร โรงพยาบาลมหาราชนครศรีธรรมราช ตำบลในเมือง อำเภอเมืองนครศรีธรรมราช จังหวัดนครศรีธรรมราช 1 หลัง</t>
  </si>
  <si>
    <t>210025350A0420161</t>
  </si>
  <si>
    <t>อาคารบริการและจอดรถ เป็นอาคาร คสล. 10 ชั้น พื้นที่ใช้สอยประมาณ 18,988 ตารางเมตร โรงพยาบาลตรัง ตำบลทับเที่ยง อำเภอเมืองตรัง จังหวัดตรัง 1 หลัง</t>
  </si>
  <si>
    <t>210025350A0420046</t>
  </si>
  <si>
    <t>อาคารพักคนไข้ 298 เตียง เป็นอาคาร คสล. 8 ชั้น พื้นที่ใช้สอยประมาณ 11,383 ตารางเมตร โรงพยาบาลพัทลุง ตำบลคูหาสวรรค์ อำเภอเมืองพัทลุง จังหวัดพัทลุง 1 หลัง</t>
  </si>
  <si>
    <t>210025350A0420047</t>
  </si>
  <si>
    <t>ปรับลดอนุฯ 100,523,500 บาท</t>
  </si>
  <si>
    <t>อาคารสำนักงานสาธารณสุขจังหวัด เป็นอาคาร คสล. 5 ชั้น พื้นที่ใช้สอยประมาณ 3,520 ตารางเมตร (โครงสร้างต้านเเผ่นดินไหว) สำนักงานสาธารณสุขจังหวัดสมุทรสงคราม ตำบลลาดใหญ่ อำเภอเมืองสมุทรสงคราม จังหวัดสมุทรสงคราม 1 หลัง</t>
  </si>
  <si>
    <t>21002339008420008</t>
  </si>
  <si>
    <t>2100200206</t>
  </si>
  <si>
    <t>อาคารผู้ป่วยนอก  เป็นอาคาร คสล. 2 ชั้น พื้นที่ใช้สอยประมาณ 2,174 ตารางเมตร (ปรับราคา 3 จังหวัดชายแดนใต้) โรงพยาบาลยี่งอเฉลิมพระเกียรติ 80 พรรษา  ตำบลยี่งอ อำเภอยี่งอ จังหวัดนราธิวาส 1 หลัง</t>
  </si>
  <si>
    <t xml:space="preserve"> 30 มี.ค. 62</t>
  </si>
  <si>
    <t>21002535097420015</t>
  </si>
  <si>
    <t>2100200253</t>
  </si>
  <si>
    <t>อาคารพักคนไข้ 298 เตียง เป็นอาคาร คสล. 8 ชั้น พื้นที่ใช้สอยประมาณ 11,383 ตารางเมตร (โครงสร้างต้านแผ่นดินไหว) โรงพยาบาลแม่สอด ตำบลแม่สอด อำเภอแม่สอด จังหวัดตาก 1 หลัง</t>
  </si>
  <si>
    <t>SEZ</t>
  </si>
  <si>
    <t>001176</t>
  </si>
  <si>
    <t>21002520083420001</t>
  </si>
  <si>
    <t>2100200181</t>
  </si>
  <si>
    <t>อาคารบำบัดรักษา คลอด ผู้ป่วยใน เป็นอาคาร คสล. 10 ชั้น พื้นที่ใช้สอยประมาณ 16,168 ตารางเมตร โรงพยาบาลหนองคาย ตำบลในเมือง อำเภอเมืองหนองคาย จังหวัดหนองคาย 1 หลัง</t>
  </si>
  <si>
    <t>21002520083420004</t>
  </si>
  <si>
    <t>2100200141</t>
  </si>
  <si>
    <t>อาคารอุบัติเหตุ 4 ชั้น เป็นอาคาร คสล. 4 ชั้น พื้นที่ใช้สอยประมาณ 4,579 ตารางเมตร (โครงสร้างต้านแผ่นดินไหว) โรงพยาบาลสะเดา ตำบลสะเดา อำเภอสะเดา จังหวัดสงขลา 1 หลัง</t>
  </si>
  <si>
    <t>21002520083420005</t>
  </si>
  <si>
    <t>2100200239</t>
  </si>
  <si>
    <t>รายการแก้ไข/ยกเลิก</t>
  </si>
  <si>
    <t>สนับสนุนการดำเนินงานตามโครงการพระราชดำริ</t>
  </si>
  <si>
    <t xml:space="preserve">พัฒนาระบบบริการสุขภาพทุกระดับ ตาม Service Plan </t>
  </si>
  <si>
    <t>พัฒนาระบบบริหารจัดการทรัพยากรด้านสุขภาพ</t>
  </si>
  <si>
    <t>ราชดำริ</t>
  </si>
  <si>
    <t>ปรับปรุงพัฒนาสถานบริการ โรงพยาบาลส่งเสริมสุขภาพตำบลน้ำพี้ ตำบลน้ำพี้ อำเภอทองแสนขัน จังหวัดอุตรดิตถ์ 1 รายการ</t>
  </si>
  <si>
    <t>บ้านพักข้าราชการ ระดับ 3-4  โรงพยาบาลส่งเสริมสุขภาพตำบลท่าสองยาง ตำบลแม่ต้าน อำเภอท่าสองยาง จังหวัดตาก 1 หลัง</t>
  </si>
  <si>
    <t>บ้านพักข้าราชการ ระดับ 3-4  โรงพยาบาลส่งเสริมสุขภาพตำบลบ้านแม่วะหลวง ตำบลแม่วะหลวง อำเภอท่าสองยาง จังหวัดตาก 1 หลัง</t>
  </si>
  <si>
    <t>บ้านพักข้าราชการ ระดับ 3-4 (1 ครอบครัว)  (โครงสร้างต้านแผ่นดินไหว) โรงพยาบาลส่งเสริมสุขภาพตำบลบ้านแม่หละ ตำบลแม่หละ อำเภอท่าสองยาง จังหวัดตาก 1 หลัง</t>
  </si>
  <si>
    <t>บ้านพักข้าราชการ ระดับ 3-4  โรงพยาบาลส่งเสริมสุขภาพตำบลบ้านห้วยนกกก ตำบลแม่หละ อำเภอท่าสองยาง จังหวัดตาก 1 หลัง</t>
  </si>
  <si>
    <t>บ้านพักข้าราชการ ระดับ 3-4 (1 ครอบครัว)  (โครงสร้างต้านแผ่นดินไหว)  โรงพยาบาลส่งเสริมสุขภาพตำบลบ้านออกผารู ตำบลแม่หละ อำเภอท่าสองยาง จังหวัดตาก 1 หลัง</t>
  </si>
  <si>
    <t>บ้านพักข้าราชการ ระดับ 3-4 โรงพยาบาลส่งเสริมสุขภาพตำบล.บ้านยางโอง ตำบลแม่สลิด อำเภอบ้านตาก จังหวัดตาก 1 หลัง</t>
  </si>
  <si>
    <t>บ้านพักข้าราชการ ระดับ 3-4 (1 ครอบครัว)  (โครงสร้างต้านแผ่นดินไหว) โรงพยาบาลส่งเสริมสุขภาพตำบลบ้านคลองขยางโพรง ตำบลน้ำรึม อำเภอเมืองตาก จังหวัดตาก 1 หลัง</t>
  </si>
  <si>
    <t>บ้านพักข้าราชการ ระดับ 3-4 (1 ครอบครัว)  (โครงสร้างต้านแผ่นดินไหว) โรงพยาบาลส่งเสริมสุขภาพตำบลบ้านโป่งแดง ตำบลโป่งแดง อำเภอเมืองตาก จังหวัดตาก 1 หลัง</t>
  </si>
  <si>
    <t>บ้านพักข้าราชการ ระดับ 3-4 โรงพยาบาลส่งเสริมสุขภาพตำบไม้งาม ตำบลไม้งาม อำเภอเมืองตาก จังหวัดตาก 1 หลัง</t>
  </si>
  <si>
    <t>บ้านพักข้าราชการ ระดับ 3-4 (1 ครอบครัว)  (โครงสร้างต้านแผ่นดินไหว)โรงพยาบาลส่งเสริมสุขภาพตำบลบ้านลานสอ ตำบลวังประจบ อำเภอเมืองตาก จังหวัดตาก 1 หลัง</t>
  </si>
  <si>
    <t>บ้านพักข้าราชการ ระดับ 3-4 โรงพยาบาลส่งเสริมสุขภาพตำบลสันป่าไร่  ตำบลพระธาตุ  อำเภอแม่ระมาด จังหวัดตาก 1 หลัง</t>
  </si>
  <si>
    <t>บ้านพักเจ้าหน้าที่ โรงพยาบาลส่งเสริมสุขภาพตำบลบ้านเจดีย์โคะ ตำบลมหาวัน อำเภอแม่สอด จังหวัดตาก 1 หลัง</t>
  </si>
  <si>
    <t>บ้านพักข้าราชการ ระดับ 3-4 โรงพยาบาลส่งเสริมสุขภาพตำบลบ้านดงซ่อม ตำบลเชียงทอง อำเภอวังเจ้า จังหวัดตาก 1 รายการ</t>
  </si>
  <si>
    <t>ปรับปรุงอาคาร โรงพยาบาลส่งเสริมสุขภาพตำบลบ้านแหลมครก ตำบลนครป่าหมาก อำเภอบางกระทุ่ม จังหวัดพิษณุโลก 1 รายการ</t>
  </si>
  <si>
    <t>ปรับปรุงอาคาร โรงพยาบาลส่งเสริมสุขภาพตำบลนครป่าหมาก ตำบลนครป่าหมาก  อำเภอบางกระทุ่ม  จังหวัดพิษณุโลก 1 รายการ</t>
  </si>
  <si>
    <t>ปรับปรุง โครงสร้าง หลัง พื้นบ้าน ระบบไฟฟ้า ระบบประปา ห้องสุขา เปลี่ยนประตู พร้อมทาสี บ้านพักราชการ โรงพยาบาลส่งเสริมสุขภาพตำบลบ้านปรือกระเทียม ตำบลบึงกอก อำเภอบางระกำ จังหวัดพิษณุโลก 1 รายการ</t>
  </si>
  <si>
    <t>ซ่อมแซมบ้านพัก ระดับ 3-4 โรงพยาบาลส่งเสริมสุขภาพตำบลหินลาด  ตำบลหินลาด อำเภอวัดโบสถ์ จังหวัดพิษณุโลก 1 รายการ</t>
  </si>
  <si>
    <t>ปรับปรุงต่อเติมตึกผู้ป่วยนอก เป็นอาคาร คสล. 2 ชั้น พื้นที่ใช้สอยประมาณ 9,972 ตารางเมตร  โรงพยาบาลอุตรดิตถ์ ตำบลท่าอิฐ อำเภอเมืองอุตรดิตถ์ จังหวัดอุตรดิตถ์ 1 รายการ</t>
  </si>
  <si>
    <t>อาคารผู้ป่วยนอก เป็นอาคาร คสล.3 ชั้น พื้นที่ใช้สอยประมาณ 2,919 ตารางเมตร โรงพยาบาลพิชัย ตำบลในเมือง อำเภอพิชัย จังหวัดอุตรดิตถ์ 1 หลัง</t>
  </si>
  <si>
    <t>ปรับปรุงซ่อมแซมอาคารบริการ โรงพยาบาลส่งเสริมสุขภาพตำบลข่อยสูง ตำบลข่อยสูง อำเภอตรอน จังหวัดอุตรดิตถ์ 1 รายการ</t>
  </si>
  <si>
    <t>ปรับปรุงซ่อมแซมบ้านพักเจ้าหน้าที่ หลังที่1 โรงพยาบาลส่งเสริมสุขภาพตำบลสองห้อง ตำบลสองห้อง อำเภอฟากท่า จังหวัดอุตรดิตถ์ 1 รายการ</t>
  </si>
  <si>
    <t>อาคารพัสดุ เป็นอาคาร คสล.2 ชั้น พื้นที่ใช้สอยประมาณ 576 ตารางเมตร โรงพยาบาลท่าปลา ตำบลท่าปลา อำเภอท่าปลา จังหวัดอุตรดิตถ์ 1 หลัง</t>
  </si>
  <si>
    <t>อาคารทันตกรรมและแพทย์แผนไทย เป็นอาคาร คสล.2 ชั้น พื้นที่ใช้สอยประมาณ 628 ตารางเมตร (โครงการต้านแผ่นดินไหว) โรงพยาบาลพบพระ ตำบลพบพระ อำเภอพบพระ จังหวัดตาก 1 หลัง</t>
  </si>
  <si>
    <t>อาคารพยาธิวิทยาและนิติเวช เป็นอาคาร คสล. 3 ชั้น พื้นที่ใช้สอยประมาณ 1,800 ตารางเมตร (โครงสร้างต้านแผ่นดินไหว) โรงพยาบาลแม่สอด ตำบลแม่สอด อำเภอแม่สอด จังหวัดตาก 1 หลัง</t>
  </si>
  <si>
    <t>อาคารพักพยาบาล 24 ห้อง (12 ครอบครัว) เป็นอาคาร คสล.3 ชั้น พื้นที่ใช้สอยประมาณ 745 ตารางเมตร (โครงสร้างต้านแผ่นดินไหว) โรงพยาบาลแม่ระมาด ตำบลแม่ระมาด อำเภอแม่ระมาด จังหวัดตาก 1 หลัง</t>
  </si>
  <si>
    <t>โรงอาหาร - โรงครัว - ซักฟอก เป็นอาคาร คสล. 1 ชั้น พื้นที่ใช้สอยประมาณ 160 ตารางเมตร โรงพยาบาลวังเจ้า ตำบลเชียงทอง อำเภอวังเจ้า จังหวัดตาก 1 หลัง</t>
  </si>
  <si>
    <t>อาคารสถานีอนามัย เป็นอาคาร คสล.2 ชั้น พื้นที่ใช้สอยประมาณ 369 ตารางเมตร (โครงสร้างต้านแผ่นดินไหว) โรงพยาบาลส่งเสริมสุขภาพตำบลบ้านน้ำโจน ตำบลวังหิน อำเภอเมืองตาก จังหวัดตาก 1 หลัง</t>
  </si>
  <si>
    <t>บ้านพักข้าราชการ ระดับ 3-4  โรงพยาบาลส่งเสริมสุขภาพตำบลบ้านแม่เหว่ย ตำบลท่าสองยาง อำเภอท่าสองยาง จังหวัดตาก 1 หลัง</t>
  </si>
  <si>
    <t>บ้านพักข้าราชการ ระดับ 3-4 (1 ครอบครัว)  (โครงสร้างต้านแผ่นดินไหว) โรงพยาบาลส่งเสริมสุขภาพตำบลบ้านกาหม่าผาโด้ ตำบลแม่หละ อำเภอท่าสองยาง จังหวัดตาก 1 หลัง</t>
  </si>
  <si>
    <t>บ้านพักข้าราชการ ระดับ 3-4  โรงพยาบาลส่งเสริมสุขภาพตำบลช่องแคบ ตำบลช่องแคบ อำเภอพบพระ จังหวัดตาก 1 หลัง</t>
  </si>
  <si>
    <t>บ้านพักข้าราชการ ระดับ 3-4 โรงพยาบาลส่งเสริมสุขภาพตำบลบ้านยะพอ ตำบลวาเล่ย์ อำเภอพบพระ จังหวัดตาก 1 หลัง</t>
  </si>
  <si>
    <t>บ้านพักข้าราชการ ระดับ 3-4 (1 ครอบครัว)  (โครงสร้างต้านแผ่นดินไหว) โรงพยาบาลส่งเสริมสุขภาพตำบลบ้านแม่กาษา อำเภอแม่สอด จังหวัดตาก 1 หลัง</t>
  </si>
  <si>
    <t>บ้านพักข้าราชการ. โรงพยาบาลส่งเสริมสุขภาพตำบลบ้านปูเตอร์ ตำบลแม่กุ อำเภอแม่สอด จังหวัดตาก 1 หลัง</t>
  </si>
  <si>
    <t>อาคารพักพยาบาล 24 ห้อง (12 ครอบครัว) เป็นอาคาร คสล.3 ชั้น พื้นที่ใช้สอยประมาณ 745 ตารางเมตร โรงพยาบาลบ้านด่านลานหอย ตำบลบ้านด่าน อำเภอบ้านด่านลานหอย จังหวัดสุโขทัย 1 หลัง</t>
  </si>
  <si>
    <t>บ้านพักข้าราชการระดับชำนาญงาน/ปฏิบัติการ/อาวุโส/ชำนาญการ เป็นอาคาร คสล.2 ชั้น พื้นที่ใช้สอยประมาณ 80 ตารางเมตร โรงพยาบาลส่งเสริมสุขภาพตำบลบ้านปรักรัก ตำบลกกแรต อำเภอกงไกรลาศ จังหวัดสุโขทัย 1 หลัง</t>
  </si>
  <si>
    <t>บ้านพักข้าราชการระดับชำนาญงาน/ปฏิบัติการ/อาวุโส/ชำนาญการ เป็นอาคาร คสล.2 ชั้น พื้นที่ใช้สอยประมาณ 80 ตารางเมตร โรงพยาบาลส่งเสริมสุขภาพตำบลวังไม้ขอน ตำบลวังไม้ขอน อำเภอสวรรคโลก จังหวัดสุโขทัย 1 หลัง</t>
  </si>
  <si>
    <t>บ้านพักข้าราชการระดับชำนาญงาน/ปฏิบัติการ/อาวุโส/ชำนาญการ เป็นอาคาร คสล.2 ชั้น พื้นที่ใช้สอยประมาณ 80 ตารางเมตร โรงพยาบาลส่งเสริมสุขภาพตำบลบ้านด่าน ตำบลบ้านด่าน อำเภอบ้านด่านลานหอย จังหวัดสุโขทัย 1 หลัง</t>
  </si>
  <si>
    <t>บ้านพักข้าราชการระดับชำนาญงาน/ปฏิบัติการ/อาวุโส/ชำนาญการ เป็นอาคาร คสล.2 ชั้น พื้นที่ใช้สอยประมาณ 80 ตารางเมตร โรงพยาบาลส่งเสริมสุขภาพตำบลท่าชัย ตำบลท่าชัย อำเภอศรีสัชนาลัย จังหวัดสุโขทัย 1 หลัง</t>
  </si>
  <si>
    <t>บ้านพักข้าราชการระดับชำนาญงาน/ปฏิบัติการ/อาวุโส/ชำนาญการ เป็นอาคาร คสล.2 ชั้น พื้นที่ใช้สอยประมาณ 80 ตารางเมตร โรงพยาบาลส่งเสริมสุขภาพตำบลบ้านวังพิกุล ตำบลนาขุนไกร อำเภอศรีสำโรง จังหวัดสุโขทัย 1 หลัง</t>
  </si>
  <si>
    <t>ลิฟท์และทางเดินเชื่อมตึก โรงพยาบาลวัดโบสถ์ ตำบลวัดโบสถ์ อำเภอวัดโบสถ์ จังหวัดพิษณุโลก เป็นอาคาร คสล. 2 ชั้น พื้นที่ใช้สอยประมาณ 15 ตารางเมตร โรงพยาบาลวัดโบสถ์ ตำบลวัดโบสถ์ อำเภอวัดโบสถ์ จังหวัดพิษณุโลก 1 รายการ</t>
  </si>
  <si>
    <t>บ้านพักข้าราชการระดับชำนาญงาน/ปฏิบัติการ/อาวุโส/ชำนาญการ เป็นอาคาร คสล.2 ชั้น พื้นที่ใช้สอยประมาณ 80 ตารางเมตร โรงพยาบาลส่งเสริมสุขภาพตำบลบ้านบุ่งตารอด ตำบลยางโกลน อำเภอนครไทย จังหวัดพิษณุโลก 1 หลัง</t>
  </si>
  <si>
    <t>ระบบประปา โรงพยาบาลบางกระทุ่ม ตำบลไผ่ล้อม อำเภอบางกระทุ่ม จังหวัดพิษณุโลก 1 ระบบ</t>
  </si>
  <si>
    <t>อาคารผู้ป่วยนอกและอุบัติเหตุ เป็นอาคาร คสล.4 ชั้น พื้นที่ใช้สอยประมาณ 7,124 ตารางเมตร โรงพยาบาลหล่มสัก ตำบลหล่มสัก อำเภอหล่มสัก จังหวัดเพชรบูรณ์ 1 หลัง</t>
  </si>
  <si>
    <t>อาคารแพทย์แผนไทย เป็นอาคาร คสล. 1 ชั้น พื้นที่ใช้สอยประมาณ 170 ตารางเมตร โรงพยาบาลส่งเสริมสุขภาพตำบลท่าโรง ตำบลท่าโรง อำเภอวิเชียรบุรี จังหวัดเพชรบูรณ์ 1 หลัง</t>
  </si>
  <si>
    <t>ปรับปรุงบ้านพัก โรงพยาบาลส่งเสริมสุขภาพตำบลน้ำก้อ ตำบลน้ำก้อ อำเภอหล่มสัก จังหวัดเพชรบูรณ์ โรงพยาบาลส่งเสริมสุขภาพตำบลน้ำก้อ ตำบลน้ำก้อ อำเภอหล่มสัก จังหวัดเพชรบูรณ์ 1 รายการ</t>
  </si>
  <si>
    <t>บ้านพักข้าราชการระดับชำนาญงาน/ปฏิบัติการ/อาวุโส/ชำนาญการ เป็นอาคาร คสล.2 ชั้น พื้นที่ใช้สอยประมาณ 80 ตารางเมตร โรงพยาบาลส่งเสริมสุขภาพตำบลวังใหญ่ ตำบลวังใหญ่ อำเภอวิเชียรบุรี จังหวัดเพชรบูรณ์ 1 หลัง</t>
  </si>
  <si>
    <t>ปรับปรุงระบบไฟฟ้า 3 เฟส โรงพยาบาลส่งเสริมสุขภาพตำบลบ้านเนิน ตำบลบ้านเนิน อำเภอหล่มเก่า จังหวัดเพชรบูรณ์ 1 รายการ</t>
  </si>
  <si>
    <t>ปรับปรุงระบบไฟฟ้า 3 เฟส  โรงพยาบาลส่งเสริมสุขภาพตำบลนาเกาะ ตำบลนาเกาะ อำเภอหล่มเก่า จังหวัดเพชรบูรณ์ 1 รายการ</t>
  </si>
  <si>
    <t>ปรับปรุงระบบไฟฟ้า 3 เฟส  โรงพยาบาลส่งเสริมสุขภาพตำบลห้วยมะยม ตำบลนาแซง อำเภอหล่มเก่า จังหวัดเพชรบูรณ์ 1 รายการ</t>
  </si>
  <si>
    <t>ปรับปรุงระบบไฟฟ้า 3 เฟส โรงพยาบาลส่งเสริมสุขภาพตำบลหินฮาว ตำบลหินฮาว อำเภอหล่มเก่า จังหวัดเพชรบูรณ์ 1 รายการ</t>
  </si>
  <si>
    <t>ปรับปรุงระบบไฟฟ้า 3 เฟส  โรงพยาบาลส่งเสริมสุขภาพตำบลท่าผู ตำบลหินฮาว อำเภอหล่มเก่า จังหวัดเพชรบูรณ์ 1 รายการ</t>
  </si>
  <si>
    <t>ปรับปรุงระบบไฟฟ้า 3 เฟส โรงพยาบาลส่งเสริมสุขภาพตำบลหนองยาว ตำบลหินฮาว อำเภอหล่มเก่า จังหวัดเพชรบูรณ์ 1 รายการ</t>
  </si>
  <si>
    <t>ปรับปรุงระบบไฟฟ้า 3 เฟส โรงพยาบาลส่งเสริมสุขภาพตำบลนาซำ ตำบลนาซำ อำเภอหล่มเก่า จังหวัดเพชรบูรณ์ 1 รายการ</t>
  </si>
  <si>
    <t>ปรับปรุงระบบไฟฟ้า 3 เฟส  โรงพยาบาลส่งเสริมสุขภาพตำบลตาดกลอย ตำบลตาดกลอย อำเภอหล่มเก่า จังหวัดเพชรบูรณ์ 1 รายการ</t>
  </si>
  <si>
    <t>ปรับปรุงระบบไฟฟ้า 3 เฟส โรงพยาบาลส่งเสริมสุขภาพตำบลวังขอน ตำบลตาดกลอย อำเภอหล่มเก่า จังหวัดเพชรบูรณ์ 1 รายการ</t>
  </si>
  <si>
    <t>ปรับปรุงระบบไฟฟ้า 3 เฟส สถานบริการสาธารณสุขชุมชนสักง่า ตำบลศิลา อำเภอหล่มเก่า จังหวัดเพชรบูรณ์ 1 รายการ</t>
  </si>
  <si>
    <t>ปรับปรุงระบบไฟฟ้า 3 เฟส โรงพยาบาลส่งเสริมสุขภาพตำบลเหล่าหญ้า ตำบลแคมป์สน อำเภอเขาค้อ จังหวัดเพชรบูรณ์ 1 รายการ</t>
  </si>
  <si>
    <t>ปรับปรุงระบบไฟฟ้า 3 เฟส โรงพยาบาลส่งเสริมสุขภาพตำบลป่าแดง ตำบลเขาค้อ อำเภอเขาค้อ จังหวัดเพชรบูรณ์ 1 รายการ</t>
  </si>
  <si>
    <t>ปรับปรุงระบบไฟฟ้า 3 เฟส  โรงพยาบาลส่งเสริมสุขภาพตำบลพัฒนวรพงษ์ ตำบลริมสีม่วง อำเภอเขาค้อ จังหวัดเพชรบูรณ์ 1 รายการ</t>
  </si>
  <si>
    <t>ปรับปรุงระบบไฟฟ้า 3 เฟส โรงพยาบาลส่งเสริมสุขภาพตำบลบุ่งคล้า ตำบลดงขุย อำเภอชนแดน จังหวัดเพชรบูรณ์ 1 รายการ</t>
  </si>
  <si>
    <t>ปรับปรุงระบบไฟฟ้า 3 เฟส  โรงพยาบาลส่งเสริมสุขภาพตำบลศาลาลาย ตำบลศาลาลาย อำเภอชนแดน จังหวัดเพชรบูรณ์ 1 รายการ</t>
  </si>
  <si>
    <t>ปรับปรุงระบบไฟฟ้า 3 เฟส  โรงพยาบาลส่งเสริมสุขภาพตำบลเขาแม่แก่ ตำบลลาดแค อำเภอชนแดน จังหวัดเพชรบูรณ์ 1 รายการ</t>
  </si>
  <si>
    <t>ปรับปรุงระบบไฟฟ้า 3 เฟส  โรงพยาบาลส่งเสริมสุขภาพตำบลหนองโก ตำบลท่าข้าม อำเภอชนแดน จังหวัดเพชรบูรณ์ 1 รายการ</t>
  </si>
  <si>
    <t>ปรับปรุงระบบไฟฟ้า 3 เฟส โรงพยาบาลส่งเสริมสุขภาพตำบลซับบอน ตำบลกันจุ อำเภอบึงสามพัน จังหวัดเพชรบูรณ์ 1 รายการ</t>
  </si>
  <si>
    <t>ปรับปรุงระบบไฟฟ้า 3 เฟส โรงพยาบาลส่งเสริมสุขภาพตำบลพญาวัง ตำบลพญาวัง อำเภอบึงสามพัน จังหวัดเพชรบูรณ์ 1 รายการ</t>
  </si>
  <si>
    <t>ปรับปรุงระบบไฟฟ้า 3 เฟส โรงพยาบาลส่งเสริมสุขภาพตำบลบ่อรัง ตำบลบ่อรัง อำเภอวิเชียรบุรี จังหวัดเพชรบูรณ์ 1 รายการ</t>
  </si>
  <si>
    <t>ปรับปรุงระบบไฟฟ้า 3 เฟส โรงพยาบาลส่งเสริมสุขภาพตำบลยางจ่า ตำบลภูน้ำหยด อำเภอวิเชียรบุรี จังหวัดเพชรบูรณ์ 1 รายการ</t>
  </si>
  <si>
    <t>ปรับปรุงระบบไฟฟ้า 3 เฟส โรงพยาบาลส่งเสริมสุขภาพตำบลวังวัด ตำบลยางสาว อำเภอวิเชียรบุรี จังหวัดเพชรบูรณ์ 1 รายการ</t>
  </si>
  <si>
    <t>ปรับปรุงระบบไฟฟ้า 3 เฟส โรงพยาบาลส่งเสริมสุขภาพตำบลวังมล ตำบลท่าอิบุญ อำเภอหล่มสัก จังหวัดเพชรบูรณ์ 1 รายการ</t>
  </si>
  <si>
    <t>ปรับปรุงระบบไฟฟ้า 3 เฟส โรงพยาบาลส่งเสริมสุขภาพตำบลบ้านกลาง ตำบลบ้านกลาง อำเภอหล่มสัก จังหวัดเพชรบูรณ์ 1 รายการ</t>
  </si>
  <si>
    <t>ปรับปรุงระบบไฟฟ้า 3 เฟส  โรงพยาบาลส่งเสริมสุขภาพตำบลบ้านโสก ตำบลบ้านโสก อำเภอหล่มสัก จังหวัดเพชรบูรณ์ 1 รายการ</t>
  </si>
  <si>
    <t>ปรับปรุงระบบไฟฟ้า 3 เฟส  โรงพยาบาลส่งเสริมสุขภาพตำบลท่าช้าง ตำบลตาลเดี่ยว อำเภอหล่มสัก จังหวัดเพชรบูรณ์ 1 รายการ</t>
  </si>
  <si>
    <t>ปรับปรุงระบบไฟฟ้า 3 เฟส โรงพยาบาลส่งเสริมสุขภาพตำบลห้วยโปร่ง ตำบลบ้านหวาย อำเภอหล่มสัก จังหวัดเพชรบูรณ์ 1 รายการ</t>
  </si>
  <si>
    <t>ปรับปรุงระบบไฟฟ้า 3 เฟสโรงพยาบาลส่งเสริมสุขภาพตำบลน้ำดุก ตำบลปากช่อง อำเภอหล่มสัก จังหวัดเพชรบูรณ์ 1 รายการ</t>
  </si>
  <si>
    <t>ปรับปรุงระบบไฟฟ้า 3 เฟส  โรงพยาบาลส่งเสริมสุขภาพตำบลบ้านน้ำพุ ตำบลบ้านกลาง อำเภอหล่มสัก จังหวัดเพชรบูรณ์ 1 รายการ</t>
  </si>
  <si>
    <t>ปรับปรุงระบบไฟฟ้า 3 เฟส  โรงพยาบาลส่งเสริมสุขภาพตำบลธารทิพย์ ตำบลบุ่งน้ำเต้า อำเภอหล่มสัก จังหวัดเพชรบูรณ์ 1 รายการ</t>
  </si>
  <si>
    <t>ปรับปรุงระบบไฟฟ้า 3 เฟส โรงพยาบาลส่งเสริมสุขภาพตำบลน้ำเฮี้ย ตำบลน้ำเฮี้ย อำเภอหล่มสัก จังหวัดเพชรบูรณ์ 1 รายการ</t>
  </si>
  <si>
    <t>ปรับปรุงระบบไฟฟ้า 3 เฟส  โรงพยาบาลส่งเสริมสุขภาพตำบลฝายนาแซง ตำบลฝายนาแซง อำเภอหล่มสัก จังหวัดเพชรบูรณ์ 1 รายการ</t>
  </si>
  <si>
    <t>ปรับปรุงระบบไฟฟ้า 3 เฟส  โรงพยาบาลส่งเสริมสุขภาพตำบลห้วยระหงษ์ ตำบลปากช่อง อำเภอหล่มสัก จังหวัดเพชรบูรณ์ 1 รายการ</t>
  </si>
  <si>
    <t>ปรับปรุงระบบไฟฟ้า 3 เฟส โรงพยาบาลส่งเสริมสุขภาพตำบลบ้านไร่ ตำบลบ้านไร่ อำเภอหล่มสัก จังหวัดเพชรบูรณ์ 1 รายการ</t>
  </si>
  <si>
    <t>ปรับปรุงระบบไฟฟ้า 3 เฟส โรงพยาบาลส่งเสริมสุขภาพตำบลดงน้อย ตำบลช้างตะลูด อำเภอหล่มสัก จังหวัดเพชรบูรณ์ 1 รายการ</t>
  </si>
  <si>
    <t>ปรับปรุงระบบไฟฟ้า 3 เฟส  โรงพยาบาลส่งเสริมสุขภาพตำบลท่าด้วง ตำบลท่าด้วง อำเภอหนองไผ่ จังหวัดเพชรบูรณ์ 1 รายการ</t>
  </si>
  <si>
    <t>ปรับปรุงระบบไฟฟ้า 3 เฟส  โรงพยาบาลส่งเสริมสุขภาพตำบลเกษมสุข ตำบลเพชรละคร อำเภอหนองไผ่ จังหวัดเพชรบูรณ์ 1 รายการ</t>
  </si>
  <si>
    <t>ปรับปรุงระบบไฟฟ้า 3 เฟส  โรงพยาบาลส่งเสริมสุขภาพตำบลนาข้าวดอ ตำบลวังโบสถ์ อำเภอหนองไผ่ จังหวัดเพชรบูรณ์ 1 รายการ</t>
  </si>
  <si>
    <t>ปรับปรุงระบบไฟฟ้า 3 เฟสโรงพยาบาลส่งเสริมสุขภาพตำบลป่าแดง ตำบลป่าเลา อำเภอเมืองเพชรบูรณ์ จังหวัดเพชรบูรณ์ 1 รายการ</t>
  </si>
  <si>
    <t>บ้านพักข้าราชการระดับปฏิบัติงาน (บ้านแฝด) เป็นอาคาร คสล.2 ชั้น พื้นที่ใช้สอยประมาณ 130 ตารางเมตร โรงพยาบาลส่งเสริมสุขภาพตำบลน้ำร้อน ตำบลน้ำร้อน อำเภอวิเชียรบุรี จังหวัดเพชรบูรณ์ 1 หลัง</t>
  </si>
  <si>
    <t>บ้านพักข้าราชการระดับปฏิบัติงาน (บ้านแฝด) เป็นอาคาร คสล.2 ชั้น พื้นที่ใช้สอยประมาณ 130 ตารางเมตร โรงพยาบาลส่งเสริมสุขภาพตำบลพุเตย ตำบลพุเตย อำเภอวิเชียรบุรี จังหวัดเพชรบูรณ์ 1 หลัง</t>
  </si>
  <si>
    <t>ปรับปรุงระบบบำบัดน้ำเสีย พื้นที่ใช้สอยประมาณ 1,857 ตารางเมตร โรงพยาบาลแม่สอด ตำบลแม่สอด อำเภอแม่สอด จังหวัดตาก 1 รายการ</t>
  </si>
  <si>
    <t>ปรับปรุงซ่อมแซมอาคารบริการ เป็นอาคาร คสล. 2 ชั้น สำนักงานสาธารณสุขอำเภอตรอน ตำบลวังแดง อำเภอตรอน จังหวัดอุตรดิตถ์ 1 รายการ</t>
  </si>
  <si>
    <t>ปรับปรุงต่อเติมอาคาร สำนักงานสาธารณสุขอำเภอน้ำปาด ตำบลแสนตอ อำเภอน้ำปาด จังหวัดอุตรดิตถ์ 1 รายการ</t>
  </si>
  <si>
    <t>ปรับปรุงบ้านพักเจ้าหน้าที่ หลังที่ 1 เป็นอาคาร คสล. 2 ชั้น สำนักงานสาธารณสุขอำเภอบ้านโคก ตำบลบ้านโคก อำเภอบ้านโคก จังหวัดอุตรดิตถ์ 1 รายการ</t>
  </si>
  <si>
    <t>บ้านพักข้าราชการอำนวยการระดับต้น/ชำนาญการพิเศษ เป็นอาคาร คสล.2 ชั้น พื้นที่ใช้สอยประมาณ 100 ตารางเมตร สำนักงานสาธารณสุขจังหวัดอุตรดิตถ์ ตำบลชัยจุมพล อำเภอลับแล จังหวัดอุตรดิตถ์ 1 หลัง</t>
  </si>
  <si>
    <t>ปรับปรุงกำแพงกันดินใต้รั้วเดิม ด้านหน้าสำนักงานสาธารณสุขจังหวัดสุโขทัย ความยาว 102 เมตร สำนักงานสาธารณสุขจังหวัดสุโขทัย ตำบลบ้านกล้วย อำเภอเมืองสุโขทัย จังหวัดสุโขทัย 1 รายการ</t>
  </si>
  <si>
    <t>บ้านพักข้าราชการอำนวยการระดับต้น/ชำนาญการพิเศษ เป็นอาคาร คสล.2 ชั้น พื้นที่ใช้สอยประมาณ 100 ตารางเมตร สำนักงานสาธารณสุขอำเภอศรีนคร ตำบลศรีนคร อำเภอศรีนคร จังหวัดสุโขทัย 1 หลัง</t>
  </si>
  <si>
    <t>บ้านพักข้าราชการอำนวยการระดับต้น/ชำนาญการพิเศษ เป็นอาคาร คสล.2 ชั้น พื้นที่ใช้สอยประมาณ 100 ตารางเมตร สำนักงานสาธารณสุขอำเภอทุ่งเสลี่ยม ตำบลทุ่งเสลี่ยม อำเภอทุ่งเสลี่ยม จังหวัดสุโขทัย 1 หลัง</t>
  </si>
  <si>
    <t>ปรับปรุงถนนเข้า-ออกด้านหน้าสำนักงานสาธารณสุขจังหวัดสุโขทัย (เทถนนคอนกรีตเสริมเหล็กบริเวณด้านหน้าสำนักงานฯ จำนวนพื้นที่ 842 ตารางเมตร หนา 15 เซนติเมตร) พื้นที่ใช้สอยประมาณ 842 ตารางเมตร สำนักงานสาธารณสุขจังหวัดสุโขทัย ตำบลบ้านกล้วย อำเภอเมืองสุโขทัย จังหวัดสุโขทัย 1 รายการ</t>
  </si>
  <si>
    <t>ปรับปรุงป้ายชื่อสำนักงานและรั้วด้านหน้าสำนักงาน พื้นที่ใช้สอยประมาณ 17 ตารางเมตร สำนักงานสาธารณสุขจังหวัดสุโขทัย ตำบลบ้านกล้วย อำเภอเมืองสุโขทัย จังหวัดสุโขทัย 1 รายการ</t>
  </si>
  <si>
    <t>ปรับปรุงห้องทำงาน เจ้าหน้าที่สำนักงานสาธารณสุขอำเภอเมืองสุโขทัย พื้นที่ใช้สอยประมาณ 22.20 ตารางเมตร สำนักงานสาธารณสุขอำเภอเมืองสุโขทัย ตำบลธานี อำเภอเมืองสุโขทัย จังหวัดสุโขทัย 1 รายการ</t>
  </si>
  <si>
    <t>ปรับปรุงซ่อมแซมอาคารบ้านพัก 2 หลัง พื้นที่ใช้สอยประมาณ 88 ตารางเมตร สำนักงานสาธารณสุขอำเภอเขาค้อ ตำบลเขาค้อ อำเภอเขาค้อ จังหวัดเพชรบูรณ์  1 รายการ</t>
  </si>
  <si>
    <t>บ้านพักข้าราชการระดับชำนาญงาน/ปฏิบัติการ/อาวุโส/ชำนาญการ เป็นอาคาร คสล.2 ชั้น พื้นที่ใช้สอยประมาณ 80 ตารางเมตร สำนักงานสาธารณสุขอำเภอเมืองเพชรบูรณ์ ตำบลสะเดียง อำเภอเมืองเพชรบูรณ์ จังหวัดเพชรบูรณ์ 1 หลัง</t>
  </si>
  <si>
    <t>เสาธง สูง 12 เมตร สำนักงานสาธารณสุขอำเภอหล่มสัก สำนักงานสาธารณสุขอำเภอหล่มสัก ตำบลหล่มสัก อำเภอหล่มสัก จังหวัดเพชรบูรณ์ 1 รายการ</t>
  </si>
  <si>
    <t>ป้ายชื่อ สำนักงานสาธารณสุขอำเภอหล่มสักสำนักงานสาธารณสุขอำเภอหล่มสัก ตำบลหล่มสัก อำเภอหล่มสัก จังหวัดเพชรบูรณ์ 1 รายการ</t>
  </si>
  <si>
    <t>ซ่อมแซมบ้านพักเจ้าหน้าที่ โรงพยาบาลส่งเสริมสุขภาพตำบลนาตะกรุด ตำบลศรีเทพ อำเภอศรีเทพ  จังหวัดเพชรบูรณ์ 2 รายการ</t>
  </si>
  <si>
    <t>ยูนิตทำฟันสำหรับงานพื้นฐาน โรงพยาบาลส่งเสริมสุขภาพตำบลบ้านหนองปรือ ตำบลหนองบัวใต้ อำเภอเมืองตาก จังหวัดตาก 1 ยูนิต</t>
  </si>
  <si>
    <t>ยูนิตทำฟันสำหรับงานพื้นฐาน โรงพยาบาลส่งเสริมสุขภาพตำบลแม่ตาว ตำบลแม่ตาว อำเภอแม่สอด จังหวัดตาก 1 ยูนิต</t>
  </si>
  <si>
    <t>เครื่องเอกซเรย์ฟลูโอโรสโคปเคลื่อนที่แบบซีอาร์มกำลังไม่น้อยกว่า15 kw โรงพยาบาลอุตรดิตถ์ ตำบลท่าอิฐ อำเภอเมืองอุตรดิตถ์ จังหวัดอุตรดิตถ์ 1 เครื่อง</t>
  </si>
  <si>
    <t>เครื่องจี้ตัดและห้ามเลือดในระบบทางเดินอาหารด้วยไฟฟ้า และก๊าซอากอน ชนิดควบคุมความลึก (Endocut) โรงพยาบาลอุตรดิตถ์ ตำบลท่าอิฐ อำเภอเมืองอุตรดิตถ์ จังหวัดอุตรดิตถ์ 1 เครื่อง</t>
  </si>
  <si>
    <t>เครื่องวัดความดันลูกตาแบบไม่สัมผัสกระจกตา โรงพยาบาลน้ำปาด ตำบลแสนตอ อำเภอน้ำปาด จังหวัดอุตรดิตถ์ 1 เครื่อง</t>
  </si>
  <si>
    <t>เครื่องวัดความดันลูกตาแบบไม่สัมผัสกระจกตา โรงพยาบาลพิชัย ตำบลในเมือง อำเภอพิชัย จังหวัดอุตรดิตถ์ 1 เครื่อง</t>
  </si>
  <si>
    <t>เครื่องกระตุ้นกล้ามเนื้อด้วยไฟฟ้าพร้อมอัลตราซาวด์ โรงพยาบาลลับแล ตำบลชัยจุมพล อำเภอลับแล จังหวัดอุตรดิตถ์ 1 ชุด</t>
  </si>
  <si>
    <t>เครื่องกระตุ้นกล้ามเนื้อด้วยไฟฟ้าพร้อมอัลตราซาวด์ โรงพยาบาลท่าปลา ตำบลท่าปลา อำเภอท่าปลา จังหวัดอุตรดิตถ์ 1 ชุด</t>
  </si>
  <si>
    <t>ยูนิตทำฟัน (Dental Master Unit) รุ่น Platinum II โรงพยาบาลส่งเสริมสุขภาพตำบลวังกะพี้ ตำบลวังกะพี้ อำเภอเมืองอุตรดิตถ์ จังหวัดอุตรดิตถ์ 1 ยูนิต</t>
  </si>
  <si>
    <t>ยูนิตทำฟัน (Dental Master Unit) รุ่น Eco II โรงพยาบาลส่งเสริมสุขภาพตำบลบ้านห้วยผึ้ง ตำบลท่าแฝก อำเภอท่าปลา จังหวัดอุตรดิตถ์ 1 ยูนิต</t>
  </si>
  <si>
    <t>ยูนิตทำฟัน (Dental Master Unit) รุ่น Eco II โรงพยาบาลส่งเสริมสุขภาพตำบลบ้านดงสระแก้ว ตำบลไผ่ล้อม อำเภอลับแล จังหวัดอุตรดิตถ์ 1 ยูนิต</t>
  </si>
  <si>
    <t>ตู้อบเด็กสำหรับลำเลียงทารกแรกคลอด โรงพยาบาลบ้านโคก ตำบลบ้านโคก อำเภอบ้านโคก จังหวัดอุตรดิตถ์ 1 ตู้</t>
  </si>
  <si>
    <t>เครื่องช่วยหายใจชนิดควบคุมด้วยปริมาตรและความดัน ขนาดเล็ก โรงพยาบาลลับแล ตำบลชัยจุมพล อำเภอลับแล จังหวัดอุตรดิตถ์ 1 เครื่อง</t>
  </si>
  <si>
    <t>กล้องจุลทรรศน์สำหรับผ่าตัดจุลศัลยศาสตร์แบบขั้นสูงคมชัดสูง พร้อมกล้องผู้ช่วยและระบบบันทึกภาพพร้อมระบบฉีดสี โรงพยาบาลอุตรดิตถ์ ตำบลท่าอิฐ อำเภอเมืองอุตรดิตถ์ จังหวัดอุตรดิตถ์ 1 ชุด</t>
  </si>
  <si>
    <t>เครื่องผ่าตัดต้อกระจกด้วยคลื่นเสียงความถี่สูง โรงพยาบาลอุตรดิตถ์ ตำบลท่าอิฐ อำเภอเมืองอุตรดิตถ์ จังหวัดอุตรดิตถ์ 1 เครื่อง</t>
  </si>
  <si>
    <t>เครื่องช่วยหายใจชนิดควบคุมด้วยปริมาตรและความดัน ขนาดเล็ก โรงพยาบาลน้ำปาด ตำบลแสนตอ อำเภอน้ำปาด จังหวัดอุตรดิตถ์ 1 เครื่อง</t>
  </si>
  <si>
    <t>เครื่องช่วยหายใจชนิดควบคุมด้วยปริมาตรและความดัน ขนาดเล็ก โรงพยาบาลพิชัย ตำบลในเมือง อำเภอพิชัย จังหวัดอุตรดิตถ์ 1 เครื่อง</t>
  </si>
  <si>
    <t>เครื่องช่วยหายใจชนิดควบคุมด้วยปริมาตรและความดัน ขนาดเล็ก โรงพยาบาลท่าปลา ตำบลท่าปลา อำเภอท่าปลา จังหวัดอุตรดิตถ์ 1 เครื่อง</t>
  </si>
  <si>
    <t>เครื่องช่วยหายใจชนิดควบคุมด้วยปริมาตรและความดัน ขนาดเล็ก โรงพยาบาลตรอน ตำบลบ้านแก่ง อำเภอตรอน จังหวัดอุตรดิตถ์ 1 เครื่อง</t>
  </si>
  <si>
    <t>กล้องถ่ายภาพจอประสาทตาดิจิตอล โรงพยาบาลทองแสนขัน ตำบลบ่อทอง อำเภอทองแสนขัน จังหวัดอุตรดิตถ์ 1 เครื่อง</t>
  </si>
  <si>
    <t>ตู้อบเด็กสำหรับลำเลียงทารกแรกคลอด โรงพยาบาลท่าปลา ตำบลท่าปลา อำเภอท่าปลา จังหวัดอุตรดิตถ์ 1 ตู้</t>
  </si>
  <si>
    <t>ตู้อบเด็กสำหรับลำเลียงทารกแรกคลอด โรงพยาบาลทองแสนขัน ตำบลบ่อทอง อำเภอทองแสนขัน จังหวัดอุตรดิตถ์ 1 ตู้</t>
  </si>
  <si>
    <t>เครื่องติดตามสัญญาณชีพพร้อมเครื่องกระตุกหัวใจในรถพยาบาลเพื่อเชื่อมต่อระบบศูนย์กลางการรักษาทางไกล โรงพยาบาลพิชัย ตำบลในเมือง อำเภอพิชัย จังหวัดอุตรดิตถ์ 1 เครื่อง</t>
  </si>
  <si>
    <t>เครื่องติดตามสัญญาณชีพพร้อมเครื่องกระตุกหัวใจในรถพยาบาลเพื่อเชื่อมต่อระบบศูนย์กลางการรักษาทางไกล โรงพยาบาลตรอน ตำบลบ้านแก่ง อำเภอตรอน จังหวัดอุตรดิตถ์ 1 เครื่อง</t>
  </si>
  <si>
    <t>เครื่องติดตามสัญญาณชีพพร้อมเครื่องกระตุกหัวใจในรถพยาบาลเพื่อเชื่อมต่อระบบศูนย์กลางการรักษาทางไกล โรงพยาบาลท่าปลา ตำบลท่าปลา อำเภอท่าปลา จังหวัดอุตรดิตถ์ 1 เครื่อง</t>
  </si>
  <si>
    <t>ชุดกล้องส่องตรวจและผ่าตัดนิ่วในท่อไตแบบโค้งงอได้ (Flexible Ureterorenoscope) โรงพยาบาลอุตรดิตถ์ ตำบลท่าอิฐ อำเภอเมืองอุตรดิตถ์ จังหวัดอุตรดิตถ์ 1 ชุด</t>
  </si>
  <si>
    <t>ตู้อบเด็กสำหรับลำเลียงทารกแรกคลอด โรงพยาบาลน้ำปาด ตำบลแสนตอ อำเภอน้ำปาด จังหวัดอุตรดิตถ์ 1 ตู้</t>
  </si>
  <si>
    <t>ตู้อบเด็กสำหรับลำเลียงทารกแรกคลอด โรงพยาบาลพิชัย ตำบลในเมือง อำเภอพิชัย จังหวัดอุตรดิตถ์ 1 ตู้</t>
  </si>
  <si>
    <t>เครื่องติดตามสัญญาณชีพพร้อมเครื่องกระตุกหัวใจในรถพยาบาลเพื่อเชื่อมต่อระบบศูนย์กลางการรักษาทางไกล โรงพยาบาลบ้านโคก ตำบลบ้านโคก อำเภอบ้านโคก จังหวัดอุตรดิตถ์ 1 เครื่อง</t>
  </si>
  <si>
    <t>เครื่องติดตามสัญญาณชีพพร้อมเครื่องกระตุกหัวใจในรถพยาบาลเพื่อเชื่อมต่อระบบศูนย์กลางการรักษาทางไกล โรงพยาบาลฟากท่า ตำบลฟากท่า อำเภอฟากท่า จังหวัดอุตรดิตถ์ 1 เครื่อง</t>
  </si>
  <si>
    <t>เครื่องติดตามสัญญาณชีพพร้อมเครื่องกระตุกหัวใจในรถพยาบาลเพื่อเชื่อมต่อระบบศูนย์กลางการรักษาทางไกล โรงพยาบาลน้ำปาด ตำบลแสนตอ อำเภอน้ำปาด จังหวัดอุตรดิตถ์ 1 เครื่อง</t>
  </si>
  <si>
    <t>เครื่องติดตามสัญญาณชีพพร้อมเครื่องกระตุกหัวใจในรถพยาบาลเพื่อเชื่อมต่อระบบศูนย์กลางการรักษาทางไกล โรงพยาบาลลับแล ตำบลชัยจุมพล อำเภอลับแล จังหวัดอุตรดิตถ์ 1 เครื่อง</t>
  </si>
  <si>
    <t>เครื่องติดตามสัญญาณชีพพร้อมเครื่องกระตุกหัวใจในรถพยาบาลเพื่อเชื่อมต่อระบบศูนย์กลางการรักษาทางไกล โรงพยาบาลทองแสนขัน ตำบลบ่อทอง อำเภอทองแสนขัน จังหวัดอุตรดิตถ์ 1 เครื่อง</t>
  </si>
  <si>
    <t>กล้องถ่ายภาพจอประสาทตาดิจิตอล โรงพยาบาลท่าปลา ตำบลท่าปลา อำเภอท่าปลา จังหวัดอุตรดิตถ์ 1 เครื่อง</t>
  </si>
  <si>
    <t>กล้องถ่ายภาพจอประสาทตาดิจิตอล โรงพยาบาลลับแล ตำบลชัยจุมพล อำเภอลับแล จังหวัดอุตรดิตถ์ 1 เครื่อง</t>
  </si>
  <si>
    <t>เครื่องช่วยกระบวนการปั๊มและฟื้นคืนชีพผู้ป่วย  โรงพยาบาลอุตรดิตถ์ ตำบลท่าอิฐ อำเภอเมืองอุตรดิตถ์ จังหวัดอุตรดิตถ์ 1 เครื่อง</t>
  </si>
  <si>
    <t>เครื่องพยุงการทำงานของหัวใจ (IABP) โรงพยาบาลแม่สอด ตำบลแม่สอด อำเภอแม่สอด จังหวัดตาก 1 เครื่อง</t>
  </si>
  <si>
    <t>เครื่องล้างเครื่องมืออัตโนมัติขนาดไม่น้อยกว่า 500 ลิตร โรงพยาบาลสมเด็จพระเจ้าตากสินมหาราช ตำบลระแหง อำเภอเมืองตาก จังหวัดตาก 1 เครื่อง</t>
  </si>
  <si>
    <t>เครื่องควบคุมอุณหภูมิร่างกาย Hypo-Hyperthermia สำหรับทารก โรงพยาบาลแม่สอด ตำบลแม่สอด อำเภอแม่สอด จังหวัดตาก 1 เครื่อง</t>
  </si>
  <si>
    <t>เครื่องผ่าตัดต้อกระจกด้วยคลื่นเสียงความถี่สูง โรงพยาบาลสมเด็จพระเจ้าตากสินมหาราช ตำบลระแหง อำเภอเมืองตาก จังหวัดตาก 1 เครื่อง</t>
  </si>
  <si>
    <t>รถพยาบาลโครงสร้างปลอดภัยเคลือบสารต้านจุลชีพขนาดกลาง โรงพยาบาลสมเด็จพระเจ้าตากสินมหาราช ตำบลระแหง อำเภอเมืองตาก จังหวัดตาก 1 คัน</t>
  </si>
  <si>
    <t>เครื่องตรวจอวัยวะภายในด้วยคลื่นความถี่สูงระดับความคมชัดสูง 3 หัวตรวจ โรงพยาบาลสมเด็จพระเจ้าตากสินมหาราช ตำบลระแหง อำเภอเมืองตาก จังหวัดตาก 1 ชุด</t>
  </si>
  <si>
    <t>กล้องส่องตรวจโพรงมดลูกพร้อมชุดถ่ายทอดสัญญาณชนิดไฟเบอร์ออฟติค โรงพยาบาลสมเด็จพระเจ้าตากสินมหาราช ตำบลระแหง อำเภอเมืองตาก จังหวัดตาก 1 ชุด</t>
  </si>
  <si>
    <t>ชุดเครื่องมือฝึกแขนและมือ โรงพยาบาลท่าสองยาง ตำบลแม่ต้าน อำเภอท่าสองยาง จังหวัดตาก 1 ชุด</t>
  </si>
  <si>
    <t>เครื่องช่วยหายใจสำหรับทารกแรกเกิดชนิดความถี่สูง โรงพยาบาลแม่ระมาด ตำบลแม่ระมาด อำเภอแม่ระมาด จังหวัดตาก 1 เครื่อง</t>
  </si>
  <si>
    <t>เตียงผ่าตัดทั่วไประบบไฟฟ้าพร้อมรีโมทคอนโทล โรงพยาบาลแม่ระมาด ตำบลแม่ระมาด อำเภอแม่ระมาด จังหวัดตาก 1 เตียง</t>
  </si>
  <si>
    <t>เครื่องจี้ตัดและห้ามเลือดในระบบทางเดินอาหารด้วยไฟฟ้า และก๊าซอากอน ชนิดควบคุมความลึก โรงพยาบาลสมเด็จพระเจ้าตากสินมหาราช ตำบลระแหง อำเภอเมืองตาก จังหวัดตาก 1 เครื่อง</t>
  </si>
  <si>
    <t>เครื่องตรวจกล้ามเนื้อด้วยคลื่นไฟฟ้า (EMG) โรงพยาบาลสมเด็จพระเจ้าตากสินมหาราช ตำบลระแหง อำเภอเมืองตาก จังหวัดตาก 1 เครื่อง</t>
  </si>
  <si>
    <t>เครื่องช่วยกระบวนการปั๊มและฟื้นคืนชีพผู้ป่วย  โรงพยาบาลสมเด็จพระเจ้าตากสินมหาราช ตำบลระแหง อำเภอเมืองตาก จังหวัดตาก 1 เครื่อง</t>
  </si>
  <si>
    <t>เครื่องช่วยกระบวนการปั๊มและฟื้นคืนชีพผู้ป่วย  โรงพยาบาลแม่สอด ตำบลแม่สอด อำเภอแม่สอด จังหวัดตาก 1 เครื่อง</t>
  </si>
  <si>
    <t>รถพยาบาลโครงสร้างปลอดภัยเคลือบสารต้านจุลชีพขนาดกลาง โรงพยาบาลศรีสังวรสุโขทัย ตำบลคลองตาล อำเภอศรีสำโรง จังหวัดสุโขทัย 1 คัน</t>
  </si>
  <si>
    <t>กล้องส่องตรวจและรักษาในข้อ โรงพยาบาลสุโขทัย ตำบลบ้านกล้วย อำเภอเมืองสุโขทัย จังหวัดสุโขทัย 1 เครื่อง</t>
  </si>
  <si>
    <t>เครื่องตรวจหัวใจด้วยคลื่นเสียงความถี่สูงชนิดความคมชัดสูงไม่น้อยกว่า 2 หัวตรวจ โรงพยาบาลสุโขทัย ตำบลบ้านกล้วย อำเภอเมืองสุโขทัย จังหวัดสุโขทัย 1 เครื่อง</t>
  </si>
  <si>
    <t>เครื่องนึ่งฆ่าเชื้อจุลินทรีย์ด้วยไอน้ำระบบอัตโนมัติขนาดไม่น้อยกว่า 850ลิตร(Pre-Post Vac) ห้องนึ่งทรงสี่เหลี่ยม ชนิด 1 ประตู โรงพยาบาลสุโขทัย ตำบลบ้านกล้วย อำเภอเมืองสุโขทัย จังหวัดสุโขทัย 1 เครื่อง</t>
  </si>
  <si>
    <t>ชุดเครื่องมือผ่าตัดกระดูกสันหลังระดับคอ โรงพยาบาลสุโขทัย ตำบลบ้านกล้วย อำเภอเมืองสุโขทัย จังหวัดสุโขทัย 1 ชุด</t>
  </si>
  <si>
    <t>รถพยาบาลเคลือบสารต้านจุลชีพ โรงพยาบาลกงไกรลาศ ตำบลบ้านกร่าง อำเภอกงไกรลาศ จังหวัดสุโขทัย 1 คัน</t>
  </si>
  <si>
    <t>เครื่องตรวจวัดสมรรถนะหลอดเลือดแดงส่วนปลาย โรงพยาบาลสุโขทัย ตำบลบ้านกล้วย อำเภอเมืองสุโขทัย จังหวัดสุโขทัย 1 เครื่อง</t>
  </si>
  <si>
    <t>ชุดเครื่องมือผ่าตัดใหญ่ แบบที่ 1 major set no.1 โรงพยาบาลสุโขทัย ตำบลบ้านกล้วย อำเภอเมืองสุโขทัย จังหวัดสุโขทัย 1 ชุด</t>
  </si>
  <si>
    <t>เครื่องจี้ห้ามเลือดและตัดเนื้อเยื่อด้วยไฟฟ้าขนาดไม่น้อยกว่า 300 วัตต์ โรงพยาบาลสุโขทัย ตำบลบ้านกล้วย อำเภอเมืองสุโขทัย จังหวัดสุโขทัย 1 เครื่อง</t>
  </si>
  <si>
    <t>เครื่องเอกซเรย์ฟลูโอโรสโคปเคลื่อนที่แบบซีอาร์มกำลังไม่น้อยกว่า15 kw โรงพยาบาลสุโขทัย ตำบลบ้านกล้วย อำเภอเมืองสุโขทัย จังหวัดสุโขทัย 1 เครื่อง</t>
  </si>
  <si>
    <t>ยูนิตทำฟัน (Dental Master Unit) รุ่น Eco II โรงพยาบาลส่งเสริมสุขภาพตำบลบ้านขุนนาวัง ตำบลนาเชิงคีรี อำเภอคีรีมาศ จังหวัดสุโขทัย 1 ยูนิต</t>
  </si>
  <si>
    <t>ยูนิตทำฟัน (Dental Master Unit) รุ่น Eco II โรงพยาบาลส่งเสริมสุขภาพตำบลท่าชัย ตำบลท่าชัย อำเภอศรีสัชนาลัย จังหวัดสุโขทัย 1 ยูนิต</t>
  </si>
  <si>
    <t>ยูนิตทำฟัน (Dental Master Unit) รุ่น Eco II โรงพยาบาลส่งเสริมสุขภาพตำบลวังตะคร้อ ตำบลวังตะคร้อ อำเภอบ้านด่านลานหอย จังหวัดสุโขทัย 1 ยูนิต</t>
  </si>
  <si>
    <t>เครื่องนึ่งฆ่าเชื้อจุลินทรีย์ด้วยไอน้ำระบบอัตโนมัติขนาดไม่น้อยกว่า 40 ลิตร โรงพยาบาลส่งเสริมสุขภาพตำบลหนองตูม ตำบลหนองตูม อำเภอกงไกรลาศ จังหวัดสุโขทัย 1 เครื่อง</t>
  </si>
  <si>
    <t>เครื่องดูดเสมหะ โรงพยาบาลส่งเสริมสุขภาพตำบลแม่สิน ตำบลแม่สิน อำเภอศรีสัชนาลัย จังหวัดสุโขทัย 1 เครื่อง</t>
  </si>
  <si>
    <t>เครื่องดูดเสมหะ โรงพยาบาลส่งเสริมสุขภาพตำบลบ้านปางสา ตำบลแม่สิน อำเภอศรีสัชนาลัย จังหวัดสุโขทัย 1 เครื่อง</t>
  </si>
  <si>
    <t>เครื่องดูดเสมหะ โรงพยาบาลส่งเสริมสุขภาพตำบลป่างิ้ว ตำบลป่างิ้ว อำเภอศรีสัชนาลัย จังหวัดสุโขทัย 1 เครื่อง</t>
  </si>
  <si>
    <t>เครื่องดูดเสมหะ โรงพยาบาลส่งเสริมสุขภาพตำบลบ้านห้วยโป้ ตำบลแม่สิน อำเภอศรีสัชนาลัย จังหวัดสุโขทัย 1 เครื่อง</t>
  </si>
  <si>
    <t>เครื่องดูดเสมหะ โรงพยาบาลส่งเสริมสุขภาพตำบลหนองอ้อ ตำบลหนองอ้อ อำเภอศรีสัชนาลัย จังหวัดสุโขทัย 1 เครื่อง</t>
  </si>
  <si>
    <t>เครื่องดูดเสมหะ โรงพยาบาลส่งเสริมสุขภาพตำบลแม่สำ ตำบลแม่สำ อำเภอศรีสัชนาลัย จังหวัดสุโขทัย 1 เครื่อง</t>
  </si>
  <si>
    <t>เครื่องดูดเสมหะ โรงพยาบาลส่งเสริมสุขภาพตำบลบ้านสะพานยาว ตำบลแม่สำ อำเภอศรีสัชนาลัย จังหวัดสุโขทัย 1 เครื่อง</t>
  </si>
  <si>
    <t>เครื่องผลิตออกซิเจนขนาด 5 ลิตร โรงพยาบาลส่งเสริมสุขภาพตำบลบ้านปากคะยาง ตำบลบ้านแก่ง อำเภอศรีสัชนาลัย จังหวัดสุโขทัย 1 เครื่อง</t>
  </si>
  <si>
    <t>เครื่องดูดเสมหะ โรงพยาบาลส่งเสริมสุขภาพตำบลดงคู่ ตำบลดงคู่ อำเภอศรีสัชนาลัย จังหวัดสุโขทัย 1 เครื่อง</t>
  </si>
  <si>
    <t>เครื่องดูดเสมหะ โรงพยาบาลส่งเสริมสุขภาพตำบลบ้านแสนตอ ตำบลสารจิตร อำเภอศรีสัชนาลัย จังหวัดสุโขทัย 1 เครื่อง</t>
  </si>
  <si>
    <t>เครื่องดูดเสมหะ โรงพยาบาลส่งเสริมสุขภาพตำบลศรีสัชนาลัย ตำบลศรีสัชนาลัย อำเภอศรีสัชนาลัย จังหวัดสุโขทัย 1 เครื่อง</t>
  </si>
  <si>
    <t>เครื่องผลิตออกซิเจนขนาด 5 ลิตร โรงพยาบาลส่งเสริมสุขภาพตำบลป่างิ้ว ตำบลป่างิ้ว อำเภอศรีสัชนาลัย จังหวัดสุโขทัย 1 เครื่อง</t>
  </si>
  <si>
    <t>เครื่องผลิตออกซิเจนขนาด 5 ลิตร โรงพยาบาลส่งเสริมสุขภาพตำบลบ้านปางสา ตำบลแม่สิน อำเภอศรีสัชนาลัย จังหวัดสุโขทัย 1 เครื่อง</t>
  </si>
  <si>
    <t>เครื่องผลิตออกซิเจนขนาด 5 ลิตร โรงพยาบาลส่งเสริมสุขภาพตำบลดงคู่ ตำบลดงคู่ อำเภอศรีสัชนาลัย จังหวัดสุโขทัย 1 เครื่อง</t>
  </si>
  <si>
    <t>เครื่องผลิตออกซิเจนขนาด 5 ลิตร โรงพยาบาลส่งเสริมสุขภาพตำบลบ้านแสนตอ ตำบลสารจิตร อำเภอศรีสัชนาลัย จังหวัดสุโขทัย 1 เครื่อง</t>
  </si>
  <si>
    <t>เครื่องดูดเสมหะ โรงพยาบาลส่งเสริมสุขภาพตำบลบ้านแม่ราก ตำบลป่างิ้ว อำเภอศรีสัชนาลัย จังหวัดสุโขทัย 1 เครื่อง</t>
  </si>
  <si>
    <t>เครื่องดูดเสมหะ โรงพยาบาลส่งเสริมสุขภาพตำบลท่าชัย ตำบลท่าชัย อำเภอศรีสัชนาลัย จังหวัดสุโขทัย 1 เครื่อง</t>
  </si>
  <si>
    <t>ยูนิตทำฟัน (Dental Master Unit) รุ่น Eco II โรงพยาบาลส่งเสริมสุขภาพตำบลวังใหญ่ ตำบลวังใหญ่ อำเภอศรีสำโรง จังหวัดสุโขทัย 1 ยูนิต</t>
  </si>
  <si>
    <t>ยูนิตทำฟัน (Dental Master Unit) รุ่น Eco II โรงพยาบาลส่งเสริมสุขภาพตำบลบ้านท่าวิเศษ ตำบลบ้านใหม่ชัยมงคล อำเภอทุ่งเสลี่ยม จังหวัดสุโขทัย 1 ยูนิต</t>
  </si>
  <si>
    <t>เครื่องฟังเสียงหัวใจทารกในครรภ์ โรงพยาบาลศรีสัชนาลัย ตำบลหาดเสี้ยว อำเภอศรีสัชนาลัย จังหวัดสุโขทัย 1 เครื่อง</t>
  </si>
  <si>
    <t>เครื่องอบแห้งถาดอาหาร โรงพยาบาลศรีสัชนาลัย ตำบลหาดเสี้ยว อำเภอศรีสัชนาลัย จังหวัดสุโขทัย 1 เครื่อง</t>
  </si>
  <si>
    <t>เครื่องช่วยกระบวนการปั๊มและฟื้นคืนชีพผู้ป่วย  โรงพยาบาลสุโขทัย ตำบลบ้านกล้วย อำเภอเมืองสุโขทัย จังหวัดสุโขทัย 1 เครื่อง</t>
  </si>
  <si>
    <t>เครื่องช่วยกระบวนการปั๊มและฟื้นคืนชีพผู้ป่วย  โรงพยาบาลศรีสังวรสุโขทัย ตำบลคลองตาล อำเภอศรีสำโรง จังหวัดสุโขทัย 1 เครื่อง</t>
  </si>
  <si>
    <t>เครื่องถ่ายภาพจอประสาทตามุมกว้างชนิดสัมผัส โรงพยาบาลพุทธชินราช พิษณุโลก ตำบลในเมือง อำเภอเมืองพิษณุโลก จังหวัดพิษณุโลก 1 เครื่อง</t>
  </si>
  <si>
    <t>เครื่องเลเซอร์ชนิดความยาวคลื่น 532 นาโนเมตร (Laser 532 Eddo) โรงพยาบาลพุทธชินราช พิษณุโลก ตำบลในเมือง อำเภอเมืองพิษณุโลก จังหวัดพิษณุโลก 1 เครื่อง</t>
  </si>
  <si>
    <t>เครื่องจี้ห้ามเลือด เลาะเนื้อเยื่อ และเชื่อมปิดหลอดเลือดด้วยคลื่นวิทยุความถี่สูง โรงพยาบาลพุทธชินราช พิษณุโลก สาขาบึงแก่งใหญ่ ตำบลท่าทอง อำเภอเมืองพิษณุโลก จังหวัดพิษณุโลก 1 เครื่อง</t>
  </si>
  <si>
    <t>เครื่องดมยาสลบพร้อมเครื่องช่วยหายใจ และเครื่องตรวจวัดคาร์บอนไดออกไซด์และยาดมสลบในลมหายใจออก สำหรับการผ่าตัดใหญ่ ซับซ้อน โรงพยาบาลพุทธชินราช พิษณุโลก สาขาบึงแก่งใหญ่ ตำบลท่าทอง อำเภอเมืองพิษณุโลก จังหวัดพิษณุโลก 1 ชุด</t>
  </si>
  <si>
    <t>เตียงผ่าตัดด้านศัลยกรรมและกระดูกสันหลังชนิดเอกซเรย์ผ่านได้ โรงพยาบาลพุทธชินราช พิษณุโลก สาขาบึงแก่งใหญ่ ตำบลท่าทอง อำเภอเมืองพิษณุโลก จังหวัดพิษณุโลก 1 เตียง</t>
  </si>
  <si>
    <t>เครื่องเอกซเรย์ฟลูโอโรสโคปเคลื่อนที่แบบซีอาร์มกำลังไม่น้อยกว่า15 kw โรงพยาบาลพุทธชินราช พิษณุโลก สาขาบึงแก่งใหญ่ ตำบลท่าทอง อำเภอเมืองพิษณุโลก จังหวัดพิษณุโลก 1 เครื่อง</t>
  </si>
  <si>
    <t>เครื่องล้างเครื่องมืออัตโนมัติขนาดไม่น้อยกว่า 250 ลิตร โรงพยาบาลวัดโบสถ์ ตำบลวัดโบสถ์ อำเภอวัดโบสถ์ จังหวัดพิษณุโลก 1 เครื่อง</t>
  </si>
  <si>
    <t>ตู้เย็นเก็บเลือดขนาดไม่น้อยกว่า 20 คิว โรงพยาบาลชาติตระการ ตำบลป่าแดง อำเภอชาติตระการ จังหวัดพิษณุโลก 1 ตู้</t>
  </si>
  <si>
    <t>เครื่องกระตุ้นกล้ามเนื้อด้วยไฟฟ้า (Electrical stimulation) โรงพยาบาลชาติตระการ ตำบลป่าแดง อำเภอชาติตระการ จังหวัดพิษณุโลก 1 เครื่อง</t>
  </si>
  <si>
    <t>เครื่องดึงคอและหลังอัตโนมัติพร้อมเตียงปรับระดับได้ โรงพยาบาลบางกระทุ่ม ตำบลไผ่ล้อม อำเภอบางกระทุ่ม จังหวัดพิษณุโลก 1 เครื่อง</t>
  </si>
  <si>
    <t>เครื่องตรวจสมรรถภาพทารกในครรภ์ โรงพยาบาลบางกระทุ่ม ตำบลไผ่ล้อม อำเภอบางกระทุ่ม จังหวัดพิษณุโลก 1 เครื่อง</t>
  </si>
  <si>
    <t>เครื่องช่วยกระบวนการปั๊มและฟื้นคืนชีพผู้ป่วย  โรงพยาบาลพุทธชินราช ตำบลในเมือง อำเภอเมืองพิษณุโลก จังหวัดพิษณุโลก 1 เครื่อง</t>
  </si>
  <si>
    <t>เครื่องสวนหัวใจระนาบเดี่ยว โรงพยาบาลเพชรบูรณ์ ตำบลในเมือง อำเภอเมืองเพชรบูรณ์ จังหวัดเพชรบูรณ์ 1 เครื่อง</t>
  </si>
  <si>
    <t>รถพยาบาลเคลือบสารต้านจุลชีพ โรงพยาบาลหนองไผ่ ตำบลหนองไผ่ อำเภอหนองไผ่ จังหวัดเพชรบูรณ์ 1 คัน</t>
  </si>
  <si>
    <t>รถพยาบาลเคลือบสารต้านจุลชีพ โรงพยาบาลบึงสามพัน ตำบลซับสมอทอด อำเภอบึงสามพัน จังหวัดเพชรบูรณ์ 1 คัน</t>
  </si>
  <si>
    <t>เครื่องพยุงการทำงานของหัวใจและปอด โรงพยาบาลเพชรบูรณ์ ตำบลในเมือง อำเภอเมืองเพชรบูรณ์ จังหวัดเพชรบูรณ์ 1 เครื่อง</t>
  </si>
  <si>
    <t>ยูนิตทำฟัน (Dental Master Unit) รุ่น Platinum II โรงพยาบาลศรีเทพ ตำบลสระกรวด อำเภอศรีเทพ จังหวัดเพชรบูรณ์ 1 ยูนิต</t>
  </si>
  <si>
    <t>ยูนิตทำฟัน (Dental Master Unit) รุ่น Platinum II โรงพยาบาลส่งเสริมสุขภาพตำบลรื่นฤดี ตำบลสะเดาะพง อำเภอเขาค้อ จังหวัดเพชรบูรณ์ 1 ยูนิต</t>
  </si>
  <si>
    <t>กล้องส่องตรวจทางเดินหายใจ ชนิดโค้งงอได้ ชนิดวีดิทัศน์ พร้อมอุปกรณ์แสดงผลที่จอภาพ เพื่อช่วยในการตรวจทางเดินหายใจและใส่ท่อหายใจ โรงพยาบาลเพชรบูรณ์ ตำบลในเมือง อำเภอเมืองเพชรบูรณ์ จังหวัดเพชรบูรณ์ 1 ชุด</t>
  </si>
  <si>
    <t>กล้องจุลทรรศน์สำหรับผ่าตัดตาคมชัดสูงพร้อมระบบบันทึกวีดิทัศน์ โรงพยาบาลเพชรบูรณ์ ตำบลในเมือง อำเภอเมืองเพชรบูรณ์ จังหวัดเพชรบูรณ์ 1 ชุด</t>
  </si>
  <si>
    <t>เครื่องตรวจอวัยวะภายในด้วยคลื่นเสียงความถี่สูง ระดับความคมชัดสูง 3 หัวตรวจ โรงพยาบาลเพชรบูรณ์ ตำบลในเมือง อำเภอเมืองเพชรบูรณ์ จังหวัดเพชรบูรณ์ 1 เครื่อง</t>
  </si>
  <si>
    <t>เครื่องรับสัญญาณภาพเอกซเรย์เป็นดิจิตอล ชนิดชุดรับภาพแฟลตพาแนลไร้สาย โรงพยาบาลเพชรบูรณ์ ตำบลในเมือง อำเภอเมืองเพชรบูรณ์ จังหวัดเพชรบูรณ์ 1 เครื่อง</t>
  </si>
  <si>
    <t>เครื่องติดตามการทำงานของหัวใจและสัญญาณชีพ 6 พารามิเตอร์ ระบบรวมศูนย์ไม่น้อยกว่า 8 เตียง โรงพยาบาลเพชรบูรณ์ ตำบลในเมือง อำเภอเมืองเพชรบูรณ์ จังหวัดเพชรบูรณ์ 1 เครื่อง</t>
  </si>
  <si>
    <t>เครื่องผ่าตัดต้อกระจกด้วยคลื่นเสียงความถี่สูง โรงพยาบาลวิเชียรบุรี ตำบลสระประดู่ อำเภอวิเชียรบุรี จังหวัดเพชรบูรณ์ 1 เครื่อง</t>
  </si>
  <si>
    <t>เตียงผ่าตัดด้านศัลยกรรมออร์โธปิดิกส์และกระดูกสันหลัง โรงพยาบาลหล่มสัก ตำบลหล่มสัก อำเภอหล่มสัก จังหวัดเพชรบูรณ์ 1 เตียง</t>
  </si>
  <si>
    <t>เครื่องดมยาสลบพร้อมเครื่องช่วยหายใจ และเครื่องตรวจวัดคาร์บอนไดออกไซด์และยาดมสลบในลมหายใจออก สำหรับการผ่าตัดทั่วไป โรงพยาบาลหล่มสัก ตำบลหล่มสัก อำเภอหล่มสัก จังหวัดเพชรบูรณ์ 1 ชุด</t>
  </si>
  <si>
    <t>เครื่องช่วยหายใจชนิดควบคุมด้วยปริมาตรและความดัน ขนาดใหญ่ โรงพยาบาลหนองไผ่ ตำบลหนองไผ่ อำเภอหนองไผ่ จังหวัดเพชรบูรณ์ 1 เครื่อง</t>
  </si>
  <si>
    <t>เครื่องกระตุ้นกล้ามเนื้อด้วยไฟฟ้าพร้อมอัลตราซาวด์ โรงพยาบาลเขาค้อ ตำบลเขาค้อ อำเภอเขาค้อ จังหวัดเพชรบูรณ์ 1 ชุด</t>
  </si>
  <si>
    <t>ตู้อบเด็ก โรงพยาบาลบึงสามพัน ตำบลซับสมอทอด อำเภอบึงสามพัน จังหวัดเพชรบูรณ์ 1 ตู้</t>
  </si>
  <si>
    <t>กล้องถ่ายภาพจอประสาทตาดิจิตอล โรงพยาบาลหนองไผ่ ตำบลหนองไผ่ อำเภอหนองไผ่ จังหวัดเพชรบูรณ์ 1 เครื่อง</t>
  </si>
  <si>
    <t>เครื่องดมยาสลบพร้อมเครื่องช่วยหายใจ และเครื่องตรวจวัดคาร์บอนไดออกไซด์และยาดมสลบในลมหายใจออก สำหรับการผ่าตัดทั่วไป โรงพยาบาลหนองไผ่ ตำบลหนองไผ่ อำเภอหนองไผ่ จังหวัดเพชรบูรณ์ 1 ชุด</t>
  </si>
  <si>
    <t>เครื่องตรวจอวัยวะภายในด้วยคลื่นเสียงความถี่สูง ชนิดสี 2 หัวตรวจ โรงพยาบาลหล่มสัก ตำบลหล่มสัก อำเภอหล่มสัก จังหวัดเพชรบูรณ์ 1 เครื่อง</t>
  </si>
  <si>
    <t>รถพยาบาลโครงสร้างปลอดภัยเคลือบสารต้านจุลชีพขนาดเล็ก (ประเภทขับเคลื่อน 4 ล้อ) โรงพยาบาลน้ำหนาว ตำบลน้ำหนาว อำเภอน้ำหนาว จังหวัดเพชรบูรณ์ 1 คัน</t>
  </si>
  <si>
    <t>เครื่องช่วยกระบวนการปั๊มและฟื้นคืนชีพผู้ป่วย  โรงพยาบาลเพชรบูรณ์ ตำบลในเมือง อำเภอเมืองเพชรบูรณ์ จังหวัดเพชรบูรณ์ 1 เครื่อง</t>
  </si>
  <si>
    <t>เครื่องคอมพิวเตอร์ สำหรับงานประมวลผล แบบที่ 1 (จอขนาดไม่น้อยกว่า 19 นิ้ว) สำนักงานสาธารณสุขอำเภอคีรีมาศ ตำบลโตนด อำเภอคีรีมาศ จังหวัดสุโขทัย 1 เครื่อง</t>
  </si>
  <si>
    <t>เครื่องคอมพิวเตอร์ สำหรับงานสำนักงาน (จอขนาดไม่น้อยกว่า 19 นิ้ว) สำนักงานสาธารณสุขจังหวัดสุโขทัย ตำบลบ้านกล้วย อำเภอเมืองสุโขทัย จังหวัดสุโขทัย 1 เครื่อง</t>
  </si>
  <si>
    <t>เครื่องคอมพิวเตอร์ สำหรับงานประมวลผล แบบที่ 1 (จอขนาดไม่น้อยกว่า 19 นิ้ว) สำนักงานสาธารณสุขจังหวัดสุโขทัย ตำบลบ้านกล้วย อำเภอเมืองสุโขทัย จังหวัดสุโขทัย 1 เครื่อง</t>
  </si>
  <si>
    <t>เครื่องคอมพิวเตอร์ สำหรับงานประมวลผล แบบที่ 1 (จอขนาดไม่น้อยกว่า 19 นิ้ว) สำนักงานสาธารณสุขอำเภอศรีสัชนาลัย ตำบลศรีสัชนาลัย อำเภอศรีสัชนาลัย จังหวัดสุโขทัย 1 เครื่อง</t>
  </si>
  <si>
    <t>เครื่องคอมพิวเตอร์ สำหรับงานประมวลผล แบบที่ 1 (จอขนาดไม่น้อยกว่า 19 นิ้ว) โรงพยาบาลส่งเสริมสุขภาพตำบลบ้านหนองตาโชติ ตำบลวังทองแดง อำเภอเมืองสุโขทัย จังหวัดสุโขทัย 1 เครื่อง</t>
  </si>
  <si>
    <t>เครื่องคอมพิวเตอร์ สำหรับงานประมวลผล แบบที่ 1 (จอขนาดไม่น้อยกว่า 19 นิ้ว) โรงพยาบาลส่งเสริมสุขภาพตำบลปากพระ ตำบลปากพระ อำเภอเมืองสุโขทัย จังหวัดสุโขทัย 1 เครื่อง</t>
  </si>
  <si>
    <t>เครื่องตรวจคลื่นไฟฟ้าหัวใจพร้อมระบบประมวลผลชนิดสามารถจัดเก็บภาพในระบบเครือข่าย โรงพยาบาลสมเด็จพระยุพราชนครไทย ตำบลนครไทย อำเภอนครไทย จังหวัดพิษณุโลก 1 เครื่อง</t>
  </si>
  <si>
    <t>เครื่องช่วยกระบวนการปั๊มและฟื้นคืนชีพผู้ป่วย โรงพยาบาลสมเด็จพระยุพราชหล่มเก่า ตำบลนาแซง อำเภอหล่มเก่า จังหวัดเพชรบูรณ์ 1 เครื่อง</t>
  </si>
  <si>
    <t>รถพยาบาลโครงสร้างปลอดภัยเคลือบสารต้านจุลชีพขนาดเล็ก (ประเภทขับเคลื่อน 4 ล้อ) โรงพยาบาลสมเด็จพระยุพราชหล่มเก่า ตำบลนาแซง อำเภอหล่มเก่า จังหวัดเพชรบูรณ์ 1 คัน</t>
  </si>
  <si>
    <t>ชุดสว่านเจาะกระดูกชนิดเปลี่ยนหัวได้ โรงพยาบาลอุตรดิตถ์ ตำบลท่าอิฐ อำเภอเมืองอุตรดิตถ์ จังหวัดอุตรดิตถ์ 2 ชุด</t>
  </si>
  <si>
    <t>ชุดเครื่องมือสำหรับผ่าตัดดามกระดูกใหญ่ โรงพยาบาลอุตรดิตถ์ ตำบลท่าอิฐ อำเภอเมืองอุตรดิตถ์ จังหวัดอุตรดิตถ์ 2 ชุด</t>
  </si>
  <si>
    <t>ยูนิตทำฟัน โรงพยาบาลศรีสัชนาลัย ตำบลหาดเสี้ยว อำเภอศรีสัชนาลัย จังหวัดสุโขทัย 2 ยูนิต</t>
  </si>
  <si>
    <t>เครื่องจี้ห้ามเลือดและตัดเนื้อเยื่อด้วยไฟฟ้าขนาดไม่น้อยกว่า 300 วัตต์ โรงพยาบาลสวรรคโลก ตำบลในเมือง  อำเภอสวรรคโลก จังหวัดสุโขทัย 2 เครื่อง</t>
  </si>
  <si>
    <t>เครื่องช่วยหายใจชนิดควบคุมด้วยปริมาตรและความดัน ขนาดกลาง โรงพยาบาลวังทอง ตำบลวังทอง อำเภอวังทอง จังหวัดพิษณุโลก 2 เครื่อง</t>
  </si>
  <si>
    <t>เตียงผ่าตัดด้านศัลยกรรมออร์โธปิดิกส์ โรงพยาบาลสมเด็จพระยุพราชนครไทย ตำบลนครไทย อำเภอนครไทย จังหวัดพิษณุโลก 2 เตียง</t>
  </si>
  <si>
    <t>ยูนิตทำฟัน (Dental Master Unit) รุ่น Platinum II โรงพยาบาลสมเด็จพระยุพราชหล่มเก่า ตำบลนาแซง อำเภอหล่มเก่า จังหวัดเพชรบูรณ์ 2 ยูนิต</t>
  </si>
  <si>
    <t>เครื่องช่วยหายใจชนิดควบคุมด้วยปริมาตรและความดัน ขนาดกลาง โรงพยาบาลพุทธชินราช พิษณุโลก สาขาบึงแก่งใหญ่ ตำบลท่าทอง อำเภอเมืองพิษณุโลก จังหวัดพิษณุโลก 4 เครื่อง</t>
  </si>
  <si>
    <t>เครื่องช่วยหายใจแบบควบคุมปริมาตรและแรงดัน โรงพยาบาลแม่สอด ตำบลแม่สอด อำเภอแม่สอด จังหวัดตาก 6 เครื่อง</t>
  </si>
  <si>
    <t>แก้ไขตำบล จาก กง เป็น บ้านกร่าง</t>
  </si>
  <si>
    <t>แก้ไขตำบล จาก เมืองสวรรคโลก เป็น ในเมือง</t>
  </si>
  <si>
    <t>แก้ไขชื่อรายการ เป็น บ้านพักข้าราชการ ระดับ 3-4 (1 ครอบครัว) (โครงสร้างต้านแผ่นดินไหว) โรงพยาบาลส่งเสริมสุขภาพตำบลมหาวัน ตำบลมหาวัน อำเภอแม่สอด จังหวัดตาก</t>
  </si>
  <si>
    <t>แก้ไขเป็น วีดิทัศน์</t>
  </si>
  <si>
    <t>แก้ไขเป็น 130,000 ลักซ์หลอดแอลอีดี</t>
  </si>
  <si>
    <t>แก้ไขชื่อรายการ จาก ประปาหอถังสูง 30 ลูกบาศก์เมตร พร้อมบ่อบาดาลเส้นผ่าศูนย์กลาง 6 นิ้ว เป็น ระบบประปาหอถังสูง ความจุ 30 ลูกบาศก์เมตร พร้อมบ่อบาดาลเส้นผ่านศูนย์กลาง 6 นิ้ว</t>
  </si>
  <si>
    <t>แก้ไขชื่อรายการ จาก แบบบาดาลขนาดใหญ่มาก เป็น แบบบาดาลขนาดใหญ่</t>
  </si>
  <si>
    <t>ตัดคำว่า 1 รายการ ออก</t>
  </si>
  <si>
    <t>บ้านพักข้าราชการ ระดับ 3-4 (1 ครอบครัว) (โครงสร้างต้านแผ่นดินไหว) โรงพยาบาลส่งเสริมสุขภาพตำบลมหาวัน ตำบลมหาวัน อำเภอแม่สอด จังหวัดตาก 1 หลัง</t>
  </si>
  <si>
    <t>ระบบประปาหอถังสูง ความจุ 30 ลูกบาศก์เมตร พร้อมบ่อบาดาลเส้นผ่านศูนย์กลาง 6 นิ้ว โรงพยาบาลพิชัย ตำบลในเมือง อำเภอพิชัย จังหวัดอุตรดิตถ์ 1 รายการ</t>
  </si>
  <si>
    <t>ระบบประปาหอถังสูง ความจุ 30 ลูกบาศก์เมตร พร้อมบ่อบาดาลเส้นผ่านศูนย์กลาง 6 นิ้ว โรงพยาบาลตรอน ตำบลบ้านแก่ง อำเภอตรอน จังหวัดอุตรดิตถ์ 1 รายการ</t>
  </si>
  <si>
    <t>ปรับปรุงอาคารให้บริการแพทย์แผนไทย โรงพยาบาลส่งเสริมสุขภาพตำบลบ้านห้วยฮ้า ตำบลบ้านด่านนาขาม อำเภอเมือง จังหวัดอุตรดิตถ์ 1 รายการ</t>
  </si>
  <si>
    <t>อาคารโรงครัว โรงอาหาร เป็นอาคาร คสล. 2 ชั้น พื้นที่ใช้สอยประมาณ 450 ตารางเมตร (โครงสร้างต้านแผ่นดินไหว) โรงพยาบาลท่าสองยาง ตำบลแม่ต้าน อำเภอท่าสองยาง จังหวัดตาก 1 หลัง</t>
  </si>
  <si>
    <t>อาคารพักพยาบาล 24 ห้อง (12 ครอบครัว) เป็นอาคาร คสล.3 ชั้น พื้นที่ใช้สอยประมาณ 745 ตารางเมตร โรงพยาบาลสวรรคโลก ตำบลในเมือง อำเภอสวรรคโลก จังหวัดสุโขทัย 1 หลัง</t>
  </si>
  <si>
    <t>อาคารพัสดุ เป็นอาคาร คสล. 2 ชั้น พื้นที่ใช้สอยประมาณ 576 ตารางเมตร โรงพยาบาลศรีนคร ตำบลศรีนคร อำเภอศรีนคร จังหวัดสุโขทัย 1 หลัง</t>
  </si>
  <si>
    <t>อาคารเครื่องกำเนิดไฟฟ้า 100 - 500 KW เป็นอาคาร คสล. 1 ชั้น พื้นที่ใช้สอยประมาณ 54 ตารางเมตร โรงพยาบาลทุ่งเสลี่ยม ตำบลทุ่งเสลี่ยม อำเภอทุ่งเสลี่ยม จังหวัดสุโขทัย 1 หลัง</t>
  </si>
  <si>
    <t>อาคารเครื่องกำเนิดไฟฟ้า 100 - 500 KW เป็นอาคาร คสล. 1 ชั้น พื้นที่ใช้สอยประมาณ 54 ตารางเมตร โรงพยาบาลศรีนคร ตำบลศรีนคร อำเภอศรีนคร จังหวัดสุโขทัย 1 หลัง</t>
  </si>
  <si>
    <t>ระบบประปาหมู่บ้าน แบบบาดาลขนาดใหญ่ พร้อมท่อ พื้นที่ใช้สอยประมาณ 375 ตารางเมตร โรงพยาบาลศรีสังวรสุโขทัย ตำบลคลองตาล อำเภอศรีสำโรง จังหวัดสุโขทัย 1 ระบบ</t>
  </si>
  <si>
    <t>โรงซ่อมบำรุง - พัสดุ เป็นอาคาร คสล.2 ชั้น พื้นที่ใช้สอยประมาณ 450 ตารางเมตร โรงพยาบาลบางระกำ ตำบลบางระกำ อำเภอบางระกำ จังหวัดพิษณุโลก 1 หลัง</t>
  </si>
  <si>
    <t>อาคารที่ทำการสาธารณสุขอำเภอ เป็นอาคาร คสล. 2 ชั้น พื้นที่ใช้สอยประมาณ 285 ตารางเมตร สำนักงานสาธารณสุขอำเภอเมืองอุตรดิตถ์ ตำบลท่าอิฐ อำเภอเมืองอุตรดิตถ์ จังหวัดอุตรดิตถ์ 1 หลัง</t>
  </si>
  <si>
    <t>กล้องส่องตรวจท่อทางเดินน้ำดีและตับอ่อนชนิดวีดิทัศน์แบบคมชัดสูงพร้อมชุดควบคุมสัญญาณภาพ โรงพยาบาลอุตรดิตถ์ ตำบลท่าอิฐ อำเภอเมืองอุตรดิตถ์ จังหวัดอุตรดิตถ์ 1 ชุด</t>
  </si>
  <si>
    <t>กล้องส่องตรวจและผ่าตัดภายในช่องท้องและลำไส้ใหญ่พร้อมระบบวีดิทัศน์ ชนิดภาพ 2 มิติ และรองรับ 3 มิติ (laparoscopic) โรงพยาบาลอุตรดิตถ์ ตำบลท่าอิฐ อำเภอเมืองอุตรดิตถ์ จังหวัดอุตรดิตถ์ 1 ชุด</t>
  </si>
  <si>
    <t>โคมไฟผ่าตัดใหญ่โคมคู่ขนาดไม่น้อยกว่า 130,000 ลักซ์หลอดแอลอีดี โรงพยาบาลแม่ระมาด ตำบลแม่ระมาด อำเภอแม่ระมาด จังหวัดตาก 1 ชุด</t>
  </si>
  <si>
    <t>เครื่องตรวจอวัยวะภายในด้วยคลื่นเสียงความถี่สูง ชนิดสี 2 หัวตรวจ โรงพยาบาลกงไกรลาศ ตำบลบ้านกร่าง อำเภอกงไกรลาศ จังหวัดสุโขทัย 1 เครื่อง</t>
  </si>
  <si>
    <t>โคมไฟผ่าตัดใหญ่โคมคู่ขนาดไม่น้อยกว่า 130,000 ลักซ์หลอดแอลอีดี โรงพยาบาลพุทธชินราช พิษณุโลก สาขาบึงแก่งใหญ่ ตำบลท่าทอง อำเภอเมืองพิษณุโลก จังหวัดพิษณุโลก 1 ชุด</t>
  </si>
  <si>
    <t>กล้องส่องตรวจลำไส้ใหญ่ชนิดวีดิทัศน์แบบคมชัดสูงพร้อมชุดควบคุมสัญญาณภาพ โรงพยาบาลวังทอง ตำบลวังทอง อำเภอวังทอง จังหวัดพิษณุโลก 1 ชุด</t>
  </si>
  <si>
    <t>กล้องส่องตรวจลําไส้ใหญ่ชนิดวีดิทัศน์แบบคมชัดสูงพร้อมชุดควบคุมสัญญาณภาพ โรงพยาบาลเพชรบูรณ์ ตำบลในเมือง อำเภอเมืองเพชรบูรณ์ จังหวัดเพชรบูรณ์ 1 ชุด</t>
  </si>
  <si>
    <t>กล้องส่องตรวจกระเพาะอาหารและลำไส้เล็กส่วนต้นชนิดวีดิทัศน์แบบคมชัด พร้อมชุดควบคุมสัญญาณภาพ โรงพยาบาลวิเชียรบุรี ตำบลสระประดู่ อำเภอวิเชียรบุรี จังหวัดเพชรบูรณ์ 1 ชุด</t>
  </si>
  <si>
    <t>โคมไฟผ่าตัดใหญ่โคมคู่ขนาดไม่น้อยกว่า 130,000 ลักซ์หลอดแอลอีดี โรงพยาบาลศรีเทพ ตำบลสระกรวด อำเภอศรีเทพ จังหวัดเพชรบูรณ์ 1 ชุด</t>
  </si>
  <si>
    <t>โคมไฟผ่าตัดใหญ่โคมคู่ขนาดโคมไม่น้อยกว่า 130,000 ลักซ์ หลอดแอลอีดี โรงพยาบาลสมเด็จพระยุพราชหล่มเก่า ตำบลนาแซง อำเภอหล่มเก่า จังหวัดเพชรบูรณ์ 1 ชุด</t>
  </si>
  <si>
    <t xml:space="preserve">เติมคำว่า อาคาร </t>
  </si>
  <si>
    <t>อนุมัติ รอบ 2</t>
  </si>
  <si>
    <t>อนุมัติ</t>
  </si>
  <si>
    <t xml:space="preserve">อนุมัติ </t>
  </si>
  <si>
    <t xml:space="preserve">รถพยาบาลโครงสร้างปลอดภัยเคลือบสารต้านจุลชีพขนาดเล็ก (ประเภทขับเคลื่อน 4 ล้อ) </t>
  </si>
  <si>
    <t xml:space="preserve">เครื่องช่วยหายใจชนิดควบคุมด้วยปริมาตรและความดัน ขนาดเล็ก </t>
  </si>
  <si>
    <t xml:space="preserve">เครื่องดมยาสลบพร้อมเครื่องช่วยหายใจ และเครื่องตรวจวัดคาร์บอนไดออกไซด์และยาดมสลบในลมหายใจออก สำหรับการผ่าตัดใหญ่ ซับซ้อน </t>
  </si>
  <si>
    <t xml:space="preserve">เครื่องช่วยหายใจชนิดควบคุมด้วยปริมาตรและความดัน ขนาดกลาง </t>
  </si>
  <si>
    <t xml:space="preserve">เครื่องตรวจอวัยวะภายในด้วยคลื่นเสียงความถี่สูง ชนิดสี 2 หัวตรวจ </t>
  </si>
  <si>
    <t xml:space="preserve">เครื่องดึงคอและหลังอัตโนมัติพร้อมเตียงปรับระดับได้ </t>
  </si>
  <si>
    <t xml:space="preserve">กล้องส่องตรวจกระเพาะอาหารและลำไส้เล็กส่วนต้นชนิดวีดิทัศน์แบบคมชัด พร้อมชุดควบคุมสัญญาณภาพ </t>
  </si>
  <si>
    <t xml:space="preserve">เครื่องนึ่งฆ่าเชื้อจุลินทรีย์ด้วยไอน้ำระบบอัตโนมัติขนาดไม่น้อยกว่า 850ลิตร(Pre-Post Vac) ห้องนึ่งทรงสี่เหลี่ยม ชนิด 1 ประตู </t>
  </si>
  <si>
    <t xml:space="preserve">ชุดเครื่องมือผ่าตัดใหญ่ แบบที่ 1 major set no.1 </t>
  </si>
  <si>
    <t xml:space="preserve">กล้องถ่ายภาพจอประสาทตาดิจิตอล </t>
  </si>
  <si>
    <t xml:space="preserve">เครื่องกระตุ้นกล้ามเนื้อด้วยไฟฟ้าพร้อมอัลตราซาวด์ </t>
  </si>
  <si>
    <t xml:space="preserve">โคมไฟผ่าตัดใหญ่โคมคู่ขนาดไม่น้อยกว่า 130,000 ลักซ์หลอดแอลอีดี </t>
  </si>
  <si>
    <t xml:space="preserve">เครื่องตรวจอวัยวะภายในด้วยคลื่นเสียงความถี่สูง ระดับความคมชัดสูง 3 หัวตรวจ </t>
  </si>
  <si>
    <t xml:space="preserve">เครื่องตรวจคลื่นไฟฟ้าหัวใจพร้อมระบบประมวลผลชนิดสามารถจัดเก็บภาพในระบบเครือข่าย </t>
  </si>
  <si>
    <t xml:space="preserve">เครื่องจี้ห้ามเลือดและตัดเนื้อเยื่อด้วยไฟฟ้าขนาดไม่น้อยกว่า 300 วัตต์ </t>
  </si>
  <si>
    <t xml:space="preserve">เครื่องฟังเสียงหัวใจทารกในครรภ์ </t>
  </si>
  <si>
    <t xml:space="preserve">เครื่องนึ่งฆ่าเชื้อจุลินทรีย์ด้วยไอน้ำระบบอัตโนมัติขนาดไม่น้อยกว่า 40 ลิตร </t>
  </si>
  <si>
    <t xml:space="preserve">เครื่องล้างเครื่องมืออัตโนมัติขนาดไม่น้อยกว่า 250 ลิตร </t>
  </si>
  <si>
    <t xml:space="preserve">ยูนิตทำฟัน (Dental Master Unit) รุ่น Eco II </t>
  </si>
  <si>
    <t xml:space="preserve">ยูนิตทำฟันสำหรับงานพื้นฐาน </t>
  </si>
  <si>
    <t xml:space="preserve">เครื่องตรวจอวัยวะภายในด้วยคลื่นความถี่สูงระดับความคมชัดสูง 3 หัวตรวจ </t>
  </si>
  <si>
    <t xml:space="preserve">เครื่องพยุงการทำงานของหัวใจ (IABP) </t>
  </si>
  <si>
    <t xml:space="preserve">เครื่องดูดเสมหะ </t>
  </si>
  <si>
    <t xml:space="preserve">เครื่องผลิตออกซิเจนขนาด 5 ลิตร </t>
  </si>
  <si>
    <t xml:space="preserve">เครื่องคอมพิวเตอร์ สำหรับงานประมวลผล แบบที่ 1 (จอขนาดไม่น้อยกว่า 19 นิ้ว) </t>
  </si>
  <si>
    <t xml:space="preserve">กล้องส่องตรวจและรักษาในข้อ </t>
  </si>
  <si>
    <t xml:space="preserve">เครื่องตรวจหัวใจด้วยคลื่นเสียงความถี่สูงชนิดความคมชัดสูงไม่น้อยกว่า 2 หัวตรวจ </t>
  </si>
  <si>
    <t xml:space="preserve">เครื่องเลเซอร์ชนิดความยาวคลื่น 532 นาโนเมตร (Laser 532 Eddo) </t>
  </si>
  <si>
    <t xml:space="preserve">เครื่องจี้ห้ามเลือด เลาะเนื้อเยื่อ และเชื่อมปิดหลอดเลือดด้วยคลื่นวิทยุความถี่สูง </t>
  </si>
  <si>
    <t xml:space="preserve">เครื่องสวนหัวใจระนาบเดี่ยว </t>
  </si>
  <si>
    <t xml:space="preserve">รถพยาบาลเคลือบสารต้านจุลชีพ </t>
  </si>
  <si>
    <t xml:space="preserve">เครื่องล้างเครื่องมืออัตโนมัติขนาดไม่น้อยกว่า 500 ลิตร </t>
  </si>
  <si>
    <t xml:space="preserve">เครื่องช่วยหายใจแบบควบคุมปริมาตรและแรงดัน </t>
  </si>
  <si>
    <t xml:space="preserve">ชุดเครื่องมือผ่าตัดกระดูกสันหลังระดับคอ </t>
  </si>
  <si>
    <t xml:space="preserve">กล้องส่องตรวจลำไส้ใหญ่ชนิดวีดิทัศน์แบบคมชัดสูงพร้อมชุดควบคุมสัญญาณภาพ </t>
  </si>
  <si>
    <t xml:space="preserve">กล้องส่องตรวจท่อทางเดินน้ำดีและตับอ่อนชนิดวีดิทัศน์แบบคมชัดสูงพร้อมชุดควบคุมสัญญาณภาพ </t>
  </si>
  <si>
    <t xml:space="preserve">เครื่องจี้ตัดและห้ามเลือดในระบบทางเดินอาหารด้วยไฟฟ้า และก๊าซอากอน ชนิดควบคุมความลึก (Endocut) </t>
  </si>
  <si>
    <t xml:space="preserve">เครื่องวัดความดันลูกตาแบบไม่สัมผัสกระจกตา </t>
  </si>
  <si>
    <t xml:space="preserve">ตู้อบเด็กสำหรับลำเลียงทารกแรกคลอด </t>
  </si>
  <si>
    <t xml:space="preserve">กล้องส่องตรวจและผ่าตัดภายในช่องท้องและลำไส้ใหญ่พร้อมระบบวีดิทัศน์ ชนิดภาพ 2 มิติ และรองรับ 3 มิติ (laparoscopic) </t>
  </si>
  <si>
    <t xml:space="preserve">เตียงผ่าตัดด้านศัลยกรรมและกระดูกสันหลังชนิดเอกซเรย์ผ่านได้ </t>
  </si>
  <si>
    <t xml:space="preserve">เครื่องผ่าตัดต้อกระจกด้วยคลื่นเสียงความถี่สูง </t>
  </si>
  <si>
    <t xml:space="preserve">เครื่องควบคุมอุณหภูมิร่างกาย Hypo-Hyperthermia สำหรับทารก </t>
  </si>
  <si>
    <t xml:space="preserve">เตียงผ่าตัดด้านศัลยกรรมออร์โธปิดิกส์ </t>
  </si>
  <si>
    <t xml:space="preserve">กล้องส่องตรวจโพรงมดลูกพร้อมชุดถ่ายทอดสัญญาณชนิดไฟเบอร์ออฟติค </t>
  </si>
  <si>
    <t xml:space="preserve">ชุดเครื่องมือฝึกแขนและมือ </t>
  </si>
  <si>
    <t xml:space="preserve">เครื่องช่วยหายใจสำหรับทารกแรกเกิดชนิดความถี่สูง </t>
  </si>
  <si>
    <t xml:space="preserve">เครื่องจี้ตัดและห้ามเลือดในระบบทางเดินอาหารด้วยไฟฟ้า และก๊าซอากอน ชนิดควบคุมความลึก </t>
  </si>
  <si>
    <t xml:space="preserve">ยูนิตทำฟัน </t>
  </si>
  <si>
    <t xml:space="preserve">เครื่องอบแห้งถาดอาหาร </t>
  </si>
  <si>
    <t xml:space="preserve">เครื่องพยุงการทำงานของหัวใจและปอด </t>
  </si>
  <si>
    <t xml:space="preserve">กล้องส่องตรวจลําไส้ใหญ่ชนิดวีดิทัศน์แบบคมชัดสูงพร้อมชุดควบคุมสัญญาณภาพ </t>
  </si>
  <si>
    <t xml:space="preserve">กล้องส่องตรวจทางเดินหายใจ ชนิดโค้งงอได้ ชนิดวีดิทัศน์ พร้อมอุปกรณ์แสดงผลที่จอภาพ เพื่อช่วยในการตรวจทางเดินหายใจและใส่ท่อหายใจ </t>
  </si>
  <si>
    <t xml:space="preserve">ชุดสว่านเจาะกระดูกชนิดเปลี่ยนหัวได้ </t>
  </si>
  <si>
    <t xml:space="preserve">ชุดเครื่องมือสำหรับผ่าตัดดามกระดูกใหญ่ </t>
  </si>
  <si>
    <t xml:space="preserve">เครื่องตรวจกล้ามเนื้อด้วยคลื่นไฟฟ้า (EMG) </t>
  </si>
  <si>
    <t xml:space="preserve">ตู้เย็นเก็บเลือดขนาดไม่น้อยกว่า 20 คิว </t>
  </si>
  <si>
    <t xml:space="preserve">เครื่องกระตุ้นกล้ามเนื้อด้วยไฟฟ้า (Electrical stimulation) </t>
  </si>
  <si>
    <t xml:space="preserve">เครื่องตรวจสมรรถภาพทารกในครรภ์ </t>
  </si>
  <si>
    <t xml:space="preserve">ชุดกล้องส่องตรวจและผ่าตัดนิ่วในท่อไตแบบโค้งงอได้ (Flexible Ureterorenoscope) </t>
  </si>
  <si>
    <t xml:space="preserve">กล้องจุลทรรศน์สำหรับผ่าตัดตาคมชัดสูงพร้อมระบบบันทึกวีดิทัศน์ </t>
  </si>
  <si>
    <t xml:space="preserve">เครื่องติดตามการทำงานของหัวใจและสัญญาณชีพ 6 พารามิเตอร์ ระบบรวมศูนย์ไม่น้อยกว่า 8 เตียง </t>
  </si>
  <si>
    <t xml:space="preserve">เตียงผ่าตัดด้านศัลยกรรมออร์โธปิดิกส์และกระดูกสันหลัง </t>
  </si>
  <si>
    <t xml:space="preserve">เครื่องดมยาสลบพร้อมเครื่องช่วยหายใจ และเครื่องตรวจวัดคาร์บอนไดออกไซด์และยาดมสลบในลมหายใจออก สำหรับการผ่าตัดทั่วไป </t>
  </si>
  <si>
    <t xml:space="preserve">เครื่องช่วยหายใจชนิดควบคุมด้วยปริมาตรและความดัน ขนาดใหญ่ </t>
  </si>
  <si>
    <t xml:space="preserve">โคมไฟผ่าตัดใหญ่โคมคู่ขนาดโคมไม่น้อยกว่า 130,000 ลักซ์ หลอดแอลอีดี </t>
  </si>
  <si>
    <t xml:space="preserve">เครื่องคอมพิวเตอร์ สำหรับงานสำนักงาน (จอขนาดไม่น้อยกว่า 19 นิ้ว) </t>
  </si>
  <si>
    <r>
      <t xml:space="preserve">อาคารแฟลตแพทย์ 40 ยูนิต (6 ชั้น) เป็นอาคาร คสล. 6 ชั้น พื้นที่ใช้สอยประมาณ 5,269 ตารางเมตร (โครงสร้างต้านแผ่นดินไหว) โรงพยาบาลกระบี่ ตำบลปากน้ำ อำเภอเมืองกระบี่ จังหวัดกระบี่ 1 หลัง </t>
    </r>
    <r>
      <rPr>
        <sz val="16"/>
        <color rgb="FFFF0000"/>
        <rFont val="TH SarabunPSK"/>
        <family val="2"/>
      </rPr>
      <t>(คืนงบประมาณแล้ว)</t>
    </r>
  </si>
  <si>
    <t xml:space="preserve">อาคารสถานีอนามัย เป็นอาคาร คสล.2 ชั้น พื้นที่ใช้สอยประมาณ 369 ตารางเมตร (โครงสร้างต้านแผ่นดินไหว) </t>
  </si>
  <si>
    <t xml:space="preserve">อาคารพักพยาบาล 24 ห้อง (12 ครอบครัว) เป็นอาคาร คสล.3 ชั้น พื้นที่ใช้สอยประมาณ 745 ตารางเมตร (โครงสร้างต้านแผ่นดินไหว) </t>
  </si>
  <si>
    <t xml:space="preserve">ปรับปรุงอาคาร </t>
  </si>
  <si>
    <t xml:space="preserve">ปรับปรุงพัฒนาสถานบริการ </t>
  </si>
  <si>
    <t xml:space="preserve">ปรับปรุงซ่อมแซมอาคารบริการ </t>
  </si>
  <si>
    <t xml:space="preserve">อาคารผู้ป่วยนอกและอุบัติเหตุ เป็นอาคาร คสล.4 ชั้น พื้นที่ใช้สอยประมาณ 7,124 ตารางเมตร </t>
  </si>
  <si>
    <t xml:space="preserve">ปรับปรุงต่อเติมตึกผู้ป่วยนอก เป็นอาคาร คสล. 2 ชั้น พื้นที่ใช้สอยประมาณ 9,972 ตารางเมตร  </t>
  </si>
  <si>
    <t xml:space="preserve">อาคารแพทย์แผนไทย เป็นอาคาร คสล. 1 ชั้น พื้นที่ใช้สอยประมาณ 170 ตารางเมตร </t>
  </si>
  <si>
    <t xml:space="preserve">อาคารทันตกรรมและแพทย์แผนไทย เป็นอาคาร คสล.2 ชั้น พื้นที่ใช้สอยประมาณ 628 ตารางเมตร (โครงการต้านแผ่นดินไหว) </t>
  </si>
  <si>
    <t xml:space="preserve">อาคารผู้ป่วยนอก เป็นอาคาร คสล.3 ชั้น พื้นที่ใช้สอยประมาณ 2,919 ตารางเมตร </t>
  </si>
  <si>
    <t xml:space="preserve">อาคารพยาธิวิทยาและนิติเวช เป็นอาคาร คสล. 3 ชั้น พื้นที่ใช้สอยประมาณ 1,800 ตารางเมตร (โครงสร้างต้านแผ่นดินไหว) </t>
  </si>
  <si>
    <t xml:space="preserve">ลิฟท์และทางเดินเชื่อมตึก </t>
  </si>
  <si>
    <t xml:space="preserve">อาคารที่ทำการสาธารณสุขอำเภอ เป็นอาคาร คสล. 2 ชั้น พื้นที่ใช้สอยประมาณ 285 ตารางเมตร </t>
  </si>
  <si>
    <t xml:space="preserve">ปรับปรุงซ่อมแซมอาคารบริการ เป็นอาคาร คสล. 2 ชั้น </t>
  </si>
  <si>
    <t xml:space="preserve">ปรับปรุงต่อเติมอาคาร </t>
  </si>
  <si>
    <t xml:space="preserve">ระบบประปาหอถังสูง ความจุ 30 ลูกบาศก์เมตร พร้อมบ่อบาดาลเส้นผ่านศูนย์กลาง 6 นิ้ว </t>
  </si>
  <si>
    <t xml:space="preserve">อาคารพัสดุ เป็นอาคาร คสล.2 ชั้น พื้นที่ใช้สอยประมาณ 576 ตารางเมตร </t>
  </si>
  <si>
    <t xml:space="preserve">โรงซ่อมบำรุง - พัสดุ เป็นอาคาร คสล.2 ชั้น พื้นที่ใช้สอยประมาณ 450 ตารางเมตร </t>
  </si>
  <si>
    <t xml:space="preserve">ระบบประปา </t>
  </si>
  <si>
    <t xml:space="preserve">อาคารโรงครัว โรงอาหาร เป็นอาคาร คสล. 2 ชั้น พื้นที่ใช้สอยประมาณ 450 ตารางเมตร (โครงสร้างต้านแผ่นดินไหว) </t>
  </si>
  <si>
    <t xml:space="preserve">ปรับปรุงระบบบำบัดน้ำเสีย พื้นที่ใช้สอยประมาณ 1,857 ตารางเมตร </t>
  </si>
  <si>
    <t xml:space="preserve">ปรับปรุงกำแพงกันดินใต้รั้วเดิม ด้านหน้าสำนักงานสาธารณสุขจังหวัดสุโขทัย ความยาว 102 เมตร </t>
  </si>
  <si>
    <t xml:space="preserve">ปรับปรุงถนนเข้า-ออกด้านหน้าสำนักงานสาธารณสุขจังหวัดสุโขทัย (เทถนนคอนกรีตเสริมเหล็กบริเวณด้านหน้าสำนักงานฯ จำนวนพื้นที่ 842 ตารางเมตร หนา 15 เซนติเมตร) พื้นที่ใช้สอยประมาณ 842 ตารางเมตร </t>
  </si>
  <si>
    <t xml:space="preserve">ปรับปรุงป้ายชื่อสำนักงานและรั้วด้านหน้าสำนักงาน พื้นที่ใช้สอยประมาณ 17 ตารางเมตร </t>
  </si>
  <si>
    <t xml:space="preserve">ปรับปรุงห้องทำงาน เจ้าหน้าที่สำนักงานสาธารณสุขอำเภอเมืองสุโขทัย พื้นที่ใช้สอยประมาณ 22.20 ตารางเมตร </t>
  </si>
  <si>
    <t xml:space="preserve">อาคารพัสดุ เป็นอาคาร คสล. 2 ชั้น พื้นที่ใช้สอยประมาณ 576 ตารางเมตร </t>
  </si>
  <si>
    <t xml:space="preserve">อาคารเครื่องกำเนิดไฟฟ้า 100 - 500 KW เป็นอาคาร คสล. 1 ชั้น พื้นที่ใช้สอยประมาณ 54 ตารางเมตร </t>
  </si>
  <si>
    <t xml:space="preserve">ระบบประปาหมู่บ้าน แบบบาดาลขนาดใหญ่ พร้อมท่อ พื้นที่ใช้สอยประมาณ 375 ตารางเมตร </t>
  </si>
  <si>
    <t xml:space="preserve">โรงอาหาร - โรงครัว - ซักฟอก เป็นอาคาร คสล. 1 ชั้น พื้นที่ใช้สอยประมาณ 160 ตารางเมตร </t>
  </si>
  <si>
    <t xml:space="preserve">ปรับปรุงระบบไฟฟ้า 3 เฟส  </t>
  </si>
  <si>
    <t xml:space="preserve">บ้านพักข้าราชการระดับปฏิบัติงาน (บ้านแฝด) เป็นอาคาร คสล.2 ชั้น พื้นที่ใช้สอยประมาณ 130 ตารางเมตร </t>
  </si>
  <si>
    <t xml:space="preserve">ปรับปรุงซ่อมแซมอาคารบ้านพัก 2 หลัง พื้นที่ใช้สอยประมาณ 88 ตารางเมตร </t>
  </si>
  <si>
    <t xml:space="preserve">เสาธง สูง 12 เมตร </t>
  </si>
  <si>
    <t xml:space="preserve">ป้ายชื่อ </t>
  </si>
  <si>
    <t xml:space="preserve">บ้านพักข้าราชการ ระดับ 3-4  </t>
  </si>
  <si>
    <t xml:space="preserve">บ้านพักข้าราชการ ระดับ 3-4 (1 ครอบครัว)  (โครงสร้างต้านแผ่นดินไหว) </t>
  </si>
  <si>
    <t xml:space="preserve">บ้านพักข้าราชการ ระดับ 3-4 (1 ครอบครัว) (โครงสร้างต้านแผ่นดินไหว) </t>
  </si>
  <si>
    <t xml:space="preserve">ปรับปรุง โครงสร้าง หลัง พื้นบ้าน ระบบไฟฟ้า ระบบประปา ห้องสุขา เปลี่ยนประตู พร้อมทาสี บ้านพักราชการ </t>
  </si>
  <si>
    <t xml:space="preserve">บ้านพักข้าราชการ ระดับ 3-4 </t>
  </si>
  <si>
    <t xml:space="preserve">ซ่อมแซมบ้านพัก ระดับ 3-4 </t>
  </si>
  <si>
    <t xml:space="preserve">บ้านพักข้าราชการ ระดับ 3-4 (1 ครอบครัว)  (โครงสร้างต้านแผ่นดินไหว)  </t>
  </si>
  <si>
    <t xml:space="preserve">บ้านพักข้าราชการ. </t>
  </si>
  <si>
    <t xml:space="preserve">บ้านพักเจ้าหน้าที่ </t>
  </si>
  <si>
    <t xml:space="preserve">ซ่อมแซมบ้านพักเจ้าหน้าที่ </t>
  </si>
  <si>
    <t>ข้อมูล ณ 7 พ.ค. 63</t>
  </si>
  <si>
    <t>อาคารโรงพยาบาลส่งเสริมสุขภาพตำบล เป็นอาคาร คสล.3 ชั้น พื้นที่ใช้สอยประมาณ 652 ตารางเมตร โรงพยาบาลส่งเสริมสุขภาพตำบลวังกะพี้ ตำบลวังกะพี้ อำเภอเมืองอุตรดิตถ์ จังหวัดอุตรดิตถ์ 1 หลัง</t>
  </si>
  <si>
    <t>อาคารอุบัติเหตุ - อำนวยการ เป็นอาคาร คสล. 3 ชั้น พื้นที่ใช้สอยประมาณ 2,646 ตารางเมตร โรงพยาบาลเนินมะปราง ตำบลเนินมะปราง อำเภอเนินมะปราง จังหวัดพิษณุโลก 1 หลัง</t>
  </si>
  <si>
    <t>ชุดเครื่องมือผ่าตัดกระดูกใช้แบตเตอรี่ โรงพยาบาลสมเด็จพระเจ้าตากสินมหาราช ตำบลระแหง อำเภอเมืองตาก จังหวัดตาก 1 ชุด</t>
  </si>
  <si>
    <t>อนุมัติ รอบ 5</t>
  </si>
  <si>
    <t>รายการสิ่งก่อสร้าง ตามร่าง พรบ. 2564 
(7พ.ค.63)</t>
  </si>
  <si>
    <t>รายการครุภัณฑ์ ตามร่าง พรบ. 2564 
(7พ.ค.63)</t>
  </si>
  <si>
    <t>ร่าง พรบ.2564 (7พ.ค.63)</t>
  </si>
  <si>
    <t>อาคารโรงพยาบาลส่งเสริมสุขภาพตำบล เป็นอาคาร คสล.3 ชั้น พื้นที่ใช้สอยประมาณ 652 ตารางเมตร</t>
  </si>
  <si>
    <t>อาคารอุบัติเหตุ - อำนวยการ เป็นอาคาร คสล. 3 ชั้น พื้นที่ใช้สอยประมาณ 2,646 ตารางเมตร</t>
  </si>
  <si>
    <t>ชุดเครื่องมือผ่าตัดกระดูกใช้แบตเตอรี่</t>
  </si>
  <si>
    <t>กิจกรรม (ชื่อเต็ม)</t>
  </si>
  <si>
    <r>
      <t xml:space="preserve">ร่างพรบ. งบประมาณรายจ่ายประจำปีงบประมาณ พ.ศ. 2564 รายการที่ดินและสิ่งก่อสร้าง </t>
    </r>
    <r>
      <rPr>
        <b/>
        <sz val="22"/>
        <color rgb="FFFF0000"/>
        <rFont val="TH SarabunPSK"/>
        <family val="2"/>
      </rPr>
      <t>(รายการผูกพันเดิม)</t>
    </r>
  </si>
  <si>
    <t>โรงพยาบาลส่งเสริมสุขภาพตำบลกาหม่าผาโด้</t>
  </si>
  <si>
    <t>โรงพยาบาลส่งเสริมสุขภาพตำบลแม่วะหลวง</t>
  </si>
  <si>
    <t>โรงพยาบาลส่งเสริมสุขภาพตำบลแม่หละ</t>
  </si>
  <si>
    <t>โรงพยาบาลส่งเสริมสุขภาพตำบลแม่เหว่ย</t>
  </si>
  <si>
    <t>โรงพยาบาลส่งเสริมสุขภาพตำบลบ้านยางโอง</t>
  </si>
  <si>
    <t>มี จุด(.) ตรงหลังคำว่าตำบล</t>
  </si>
  <si>
    <t xml:space="preserve">โรงพยาบาลส่งเสริมสุขภาพตำบลบ้านน้ำโจน </t>
  </si>
  <si>
    <t>มีคำว่าตำบลวังหิน อยู่ในชื่อหน่วยงาน</t>
  </si>
  <si>
    <t>โรงพยาบาลส่งเสริมสุขภาพตำบลไม้งาม</t>
  </si>
  <si>
    <t>คำว่า ตำบล พิมผิดในชื่อหน่วยงาน</t>
  </si>
  <si>
    <t xml:space="preserve">โรงพยาบาลส่งเสริมสุขภาพตำบลบ้านสันป่าไร่ </t>
  </si>
  <si>
    <t>ในชื่อหน่วยงานขาดคำว่า บ้าน</t>
  </si>
  <si>
    <t>มีคำว่าตำบลหนองบัวใต้ อยู่ในชื่อหน่วยงาน</t>
  </si>
  <si>
    <t>ช่องเหตุผลคำชี้แจง1 ไฟฟ้าไม่เสถียรเป็นอุปสรรคต่อบริการสุขภาพของ สสช.สักง่า ตำบลศิลา (รพ.สต.อุ่มกะทาด แม่ข่าย รหัส 07778)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</si>
</sst>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87" formatCode="_(* #,##0.00_);_(* \(#,##0.00\);_(* &quot;-&quot;??_);_(@_)"/>
    <numFmt numFmtId="188" formatCode="_-* #,##0_-;\-* #,##0_-;_-* &quot;-&quot;??_-;_-@_-"/>
    <numFmt numFmtId="189" formatCode="_(* #,##0_);_(* \(#,##0\);_(* &quot;-&quot;_);_(@_)"/>
    <numFmt numFmtId="190" formatCode="_(* #,##0_);_(* \(#,##0\);_(* &quot;-&quot;??_);_(@_)"/>
    <numFmt numFmtId="191" formatCode="0;;;@"/>
    <numFmt numFmtId="192" formatCode="0_ ;\-0\ "/>
    <numFmt numFmtId="193" formatCode="_-* #,##0.00000000_-;\-* #,##0.00000000_-;_-* &quot;-&quot;??_-;_-@_-"/>
  </numFmts>
  <fonts count="48">
    <font>
      <sz val="11"/>
      <color theme="1"/>
      <name val="Tahoma"/>
      <family val="2"/>
      <charset val="222"/>
      <scheme val="minor"/>
    </font>
    <font>
      <sz val="11"/>
      <color theme="1"/>
      <name val="Tahoma"/>
      <family val="2"/>
      <charset val="222"/>
      <scheme val="minor"/>
    </font>
    <font>
      <b/>
      <sz val="14"/>
      <color indexed="8"/>
      <name val="TH SarabunPSK"/>
      <family val="2"/>
    </font>
    <font>
      <b/>
      <sz val="18"/>
      <color rgb="FF000000"/>
      <name val="TH SarabunPSK"/>
      <family val="2"/>
    </font>
    <font>
      <b/>
      <sz val="16"/>
      <color rgb="FF000000"/>
      <name val="TH SarabunPSK"/>
      <family val="2"/>
    </font>
    <font>
      <sz val="16"/>
      <color theme="1"/>
      <name val="TH SarabunPSK"/>
      <family val="2"/>
    </font>
    <font>
      <b/>
      <u/>
      <sz val="16"/>
      <color theme="1"/>
      <name val="TH SarabunPSK"/>
      <family val="2"/>
    </font>
    <font>
      <b/>
      <sz val="16"/>
      <color theme="1"/>
      <name val="TH SarabunPSK"/>
      <family val="2"/>
    </font>
    <font>
      <sz val="16"/>
      <color rgb="FFFF0000"/>
      <name val="TH SarabunPSK"/>
      <family val="2"/>
    </font>
    <font>
      <sz val="16"/>
      <name val="TH SarabunPSK"/>
      <family val="2"/>
    </font>
    <font>
      <sz val="14"/>
      <name val="TH SarabunIT๙"/>
      <family val="2"/>
    </font>
    <font>
      <sz val="11"/>
      <color theme="1"/>
      <name val="Tahoma"/>
      <family val="2"/>
      <scheme val="minor"/>
    </font>
    <font>
      <sz val="10"/>
      <name val="Arial"/>
      <family val="2"/>
    </font>
    <font>
      <sz val="11"/>
      <color indexed="8"/>
      <name val="Calibri"/>
      <family val="2"/>
      <charset val="222"/>
    </font>
    <font>
      <sz val="16"/>
      <color rgb="FF000000"/>
      <name val="TH SarabunPSK"/>
      <family val="2"/>
    </font>
    <font>
      <sz val="12"/>
      <name val="Times New Roman"/>
      <family val="1"/>
    </font>
    <font>
      <sz val="11"/>
      <color indexed="8"/>
      <name val="Tahoma"/>
      <family val="2"/>
      <charset val="222"/>
    </font>
    <font>
      <sz val="16"/>
      <color indexed="8"/>
      <name val="TH SarabunPSK"/>
      <family val="2"/>
    </font>
    <font>
      <sz val="16"/>
      <color theme="1"/>
      <name val="TH SarabunPSK"/>
      <family val="2"/>
      <charset val="222"/>
    </font>
    <font>
      <b/>
      <sz val="20"/>
      <color rgb="FF000000"/>
      <name val="TH SarabunPSK"/>
      <family val="2"/>
    </font>
    <font>
      <sz val="11"/>
      <color rgb="FF000000"/>
      <name val="Tahoma"/>
      <family val="2"/>
    </font>
    <font>
      <b/>
      <sz val="16"/>
      <color indexed="8"/>
      <name val="TH SarabunPSK"/>
      <family val="2"/>
    </font>
    <font>
      <b/>
      <sz val="22"/>
      <color theme="0"/>
      <name val="TH SarabunPSK"/>
      <family val="2"/>
    </font>
    <font>
      <b/>
      <sz val="14"/>
      <color rgb="FF000000"/>
      <name val="Angsana New"/>
      <family val="1"/>
    </font>
    <font>
      <b/>
      <sz val="12"/>
      <color rgb="FF000000"/>
      <name val="TH SarabunPSK"/>
      <family val="2"/>
    </font>
    <font>
      <sz val="11"/>
      <color rgb="FF000000"/>
      <name val="Tahoma"/>
      <family val="2"/>
      <charset val="222"/>
      <scheme val="minor"/>
    </font>
    <font>
      <b/>
      <u/>
      <sz val="16"/>
      <color rgb="FF000000"/>
      <name val="TH SarabunPSK"/>
      <family val="2"/>
    </font>
    <font>
      <b/>
      <u/>
      <sz val="18"/>
      <color rgb="FF000000"/>
      <name val="TH SarabunPSK"/>
      <family val="2"/>
    </font>
    <font>
      <u/>
      <sz val="18"/>
      <color rgb="FF000000"/>
      <name val="TH SarabunPSK"/>
      <family val="2"/>
    </font>
    <font>
      <b/>
      <sz val="16"/>
      <name val="TH SarabunPSK"/>
      <family val="2"/>
    </font>
    <font>
      <sz val="14"/>
      <name val="Cordia New"/>
      <family val="2"/>
    </font>
    <font>
      <b/>
      <sz val="9"/>
      <color indexed="81"/>
      <name val="Tahoma"/>
      <family val="2"/>
    </font>
    <font>
      <sz val="11"/>
      <color theme="1"/>
      <name val="Arial"/>
      <family val="2"/>
    </font>
    <font>
      <sz val="11"/>
      <color indexed="8"/>
      <name val="Tahoma"/>
      <family val="2"/>
    </font>
    <font>
      <sz val="14"/>
      <color theme="1"/>
      <name val="Angsana New"/>
      <family val="1"/>
    </font>
    <font>
      <b/>
      <u/>
      <sz val="22"/>
      <color rgb="FFFF0000"/>
      <name val="TH SarabunPSK"/>
      <family val="2"/>
    </font>
    <font>
      <sz val="11"/>
      <color theme="1"/>
      <name val="Tahoma"/>
      <family val="2"/>
      <charset val="222"/>
    </font>
    <font>
      <sz val="16"/>
      <color indexed="10"/>
      <name val="TH SarabunPSK"/>
      <family val="2"/>
    </font>
    <font>
      <sz val="14"/>
      <name val="AngsanaUPC"/>
      <family val="1"/>
      <charset val="222"/>
    </font>
    <font>
      <sz val="20"/>
      <color indexed="8"/>
      <name val="TH SarabunPSK"/>
      <family val="2"/>
    </font>
    <font>
      <sz val="14"/>
      <name val="Cordia New"/>
      <family val="2"/>
      <charset val="222"/>
    </font>
    <font>
      <sz val="9"/>
      <color indexed="81"/>
      <name val="Tahoma"/>
      <family val="2"/>
    </font>
    <font>
      <b/>
      <sz val="14"/>
      <color indexed="81"/>
      <name val="Tahoma"/>
      <family val="2"/>
    </font>
    <font>
      <sz val="12"/>
      <color indexed="81"/>
      <name val="Tahoma"/>
      <family val="2"/>
    </font>
    <font>
      <sz val="16"/>
      <color indexed="81"/>
      <name val="Tahoma"/>
      <family val="2"/>
    </font>
    <font>
      <sz val="16"/>
      <name val="DilleniaUPC"/>
      <family val="1"/>
      <charset val="222"/>
    </font>
    <font>
      <sz val="8"/>
      <color rgb="FF363636"/>
      <name val="Segoe UI"/>
      <family val="2"/>
    </font>
    <font>
      <b/>
      <sz val="22"/>
      <color rgb="FFFF0000"/>
      <name val="TH SarabunPSK"/>
      <family val="2"/>
    </font>
  </fonts>
  <fills count="18">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00"/>
        <bgColor rgb="FF000000"/>
      </patternFill>
    </fill>
    <fill>
      <patternFill patternType="solid">
        <fgColor theme="2" tint="-9.9978637043366805E-2"/>
        <bgColor rgb="FF000000"/>
      </patternFill>
    </fill>
    <fill>
      <patternFill patternType="solid">
        <fgColor rgb="FFAEEEF0"/>
        <bgColor indexed="64"/>
      </patternFill>
    </fill>
    <fill>
      <patternFill patternType="solid">
        <fgColor rgb="FF9CEAEC"/>
        <bgColor indexed="64"/>
      </patternFill>
    </fill>
    <fill>
      <patternFill patternType="solid">
        <fgColor rgb="FF83E5E7"/>
        <bgColor indexed="64"/>
      </patternFill>
    </fill>
    <fill>
      <patternFill patternType="solid">
        <fgColor rgb="FFCCFFCC"/>
        <bgColor indexed="64"/>
      </patternFill>
    </fill>
    <fill>
      <patternFill patternType="solid">
        <fgColor rgb="FFFFFF66"/>
        <bgColor indexed="64"/>
      </patternFill>
    </fill>
    <fill>
      <patternFill patternType="solid">
        <fgColor rgb="FFFF0000"/>
        <bgColor indexed="64"/>
      </patternFill>
    </fill>
    <fill>
      <patternFill patternType="solid">
        <fgColor rgb="FFF4F4F4"/>
        <bgColor indexed="64"/>
      </patternFill>
    </fill>
    <fill>
      <patternFill patternType="solid">
        <fgColor rgb="FF83E5E7"/>
        <bgColor rgb="FF000000"/>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style="medium">
        <color rgb="FFCCCCCC"/>
      </top>
      <bottom style="medium">
        <color rgb="FFCCCCCC"/>
      </bottom>
      <diagonal/>
    </border>
  </borders>
  <cellStyleXfs count="90">
    <xf numFmtId="0" fontId="0"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1" fillId="0" borderId="0"/>
    <xf numFmtId="0" fontId="12" fillId="0" borderId="0"/>
    <xf numFmtId="0" fontId="13" fillId="0" borderId="0"/>
    <xf numFmtId="43" fontId="13" fillId="0" borderId="0" applyFont="0" applyFill="0" applyBorder="0" applyAlignment="0" applyProtection="0"/>
    <xf numFmtId="43" fontId="12" fillId="0" borderId="0" applyFont="0" applyFill="0" applyBorder="0" applyAlignment="0" applyProtection="0"/>
    <xf numFmtId="0" fontId="15" fillId="0" borderId="0"/>
    <xf numFmtId="0" fontId="16" fillId="0" borderId="0"/>
    <xf numFmtId="0" fontId="1" fillId="0" borderId="0"/>
    <xf numFmtId="0" fontId="12" fillId="0" borderId="0"/>
    <xf numFmtId="0" fontId="13" fillId="0" borderId="0"/>
    <xf numFmtId="0" fontId="13" fillId="0" borderId="0"/>
    <xf numFmtId="0" fontId="18" fillId="0" borderId="0"/>
    <xf numFmtId="0" fontId="20" fillId="0" borderId="0"/>
    <xf numFmtId="43" fontId="25" fillId="0" borderId="0" applyFont="0" applyFill="0" applyBorder="0" applyAlignment="0" applyProtection="0"/>
    <xf numFmtId="187"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12"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0" fontId="13" fillId="0" borderId="0"/>
    <xf numFmtId="43" fontId="16" fillId="0" borderId="0" applyFont="0" applyFill="0" applyBorder="0" applyAlignment="0" applyProtection="0"/>
    <xf numFmtId="43" fontId="12" fillId="0" borderId="0" applyFont="0" applyFill="0" applyBorder="0" applyAlignment="0" applyProtection="0"/>
    <xf numFmtId="0" fontId="1" fillId="0" borderId="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0" fontId="13" fillId="0" borderId="0"/>
    <xf numFmtId="0" fontId="25" fillId="0" borderId="0"/>
    <xf numFmtId="43" fontId="10"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0" fontId="32" fillId="0" borderId="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2" fillId="0" borderId="0"/>
    <xf numFmtId="0" fontId="20" fillId="0" borderId="0"/>
    <xf numFmtId="43" fontId="12" fillId="0" borderId="0" applyFont="0" applyFill="0" applyBorder="0" applyAlignment="0" applyProtection="0"/>
    <xf numFmtId="0" fontId="33" fillId="0" borderId="0" applyNumberFormat="0" applyFill="0" applyBorder="0" applyProtection="0"/>
    <xf numFmtId="43" fontId="13" fillId="0" borderId="0" applyFont="0" applyFill="0" applyBorder="0" applyAlignment="0" applyProtection="0"/>
    <xf numFmtId="0" fontId="20" fillId="0" borderId="0"/>
    <xf numFmtId="187" fontId="33" fillId="0" borderId="0" applyFont="0" applyFill="0" applyBorder="0" applyAlignment="0" applyProtection="0"/>
    <xf numFmtId="43" fontId="13" fillId="0" borderId="0" applyFont="0" applyFill="0" applyBorder="0" applyAlignment="0" applyProtection="0"/>
    <xf numFmtId="0" fontId="1" fillId="0" borderId="0"/>
    <xf numFmtId="43" fontId="13" fillId="0" borderId="0" applyFont="0" applyFill="0" applyBorder="0" applyAlignment="0" applyProtection="0"/>
    <xf numFmtId="0" fontId="1" fillId="0" borderId="0"/>
    <xf numFmtId="0" fontId="1" fillId="0" borderId="0"/>
    <xf numFmtId="0" fontId="1" fillId="0" borderId="0"/>
    <xf numFmtId="0" fontId="15" fillId="0" borderId="0"/>
    <xf numFmtId="43" fontId="1" fillId="0" borderId="0" applyFont="0" applyFill="0" applyBorder="0" applyAlignment="0" applyProtection="0"/>
    <xf numFmtId="0" fontId="25" fillId="0" borderId="0"/>
    <xf numFmtId="43" fontId="16" fillId="0" borderId="0" applyFont="0" applyFill="0" applyBorder="0" applyAlignment="0" applyProtection="0"/>
    <xf numFmtId="43" fontId="1" fillId="0" borderId="0" applyFont="0" applyFill="0" applyBorder="0" applyAlignment="0" applyProtection="0"/>
    <xf numFmtId="0" fontId="13" fillId="0" borderId="0"/>
    <xf numFmtId="43" fontId="12" fillId="0" borderId="0" applyFont="0" applyFill="0" applyBorder="0" applyAlignment="0" applyProtection="0"/>
    <xf numFmtId="43" fontId="1" fillId="0" borderId="0" applyFont="0" applyFill="0" applyBorder="0" applyAlignment="0" applyProtection="0"/>
    <xf numFmtId="0" fontId="13" fillId="0" borderId="0"/>
    <xf numFmtId="0" fontId="18" fillId="0" borderId="0"/>
    <xf numFmtId="0" fontId="1" fillId="0" borderId="0"/>
    <xf numFmtId="0" fontId="36" fillId="0" borderId="0"/>
    <xf numFmtId="43" fontId="16" fillId="0" borderId="0" applyFont="0" applyFill="0" applyBorder="0" applyAlignment="0" applyProtection="0"/>
    <xf numFmtId="43" fontId="16" fillId="0" borderId="0" applyFont="0" applyFill="0" applyBorder="0" applyAlignment="0" applyProtection="0"/>
    <xf numFmtId="0" fontId="12" fillId="0" borderId="0"/>
    <xf numFmtId="0" fontId="15" fillId="0" borderId="0"/>
    <xf numFmtId="0" fontId="13" fillId="0" borderId="0"/>
    <xf numFmtId="43" fontId="16" fillId="0" borderId="0" applyFont="0" applyFill="0" applyBorder="0" applyAlignment="0" applyProtection="0"/>
    <xf numFmtId="0" fontId="33" fillId="0" borderId="0"/>
    <xf numFmtId="0" fontId="38" fillId="0" borderId="0"/>
    <xf numFmtId="0" fontId="25" fillId="0" borderId="0"/>
    <xf numFmtId="43" fontId="16" fillId="0" borderId="0" applyFont="0" applyFill="0" applyBorder="0" applyAlignment="0" applyProtection="0"/>
    <xf numFmtId="188" fontId="16" fillId="0" borderId="0" applyFont="0" applyFill="0" applyBorder="0" applyAlignment="0" applyProtection="0"/>
    <xf numFmtId="187" fontId="33" fillId="0" borderId="0" applyFont="0" applyFill="0" applyBorder="0" applyAlignment="0" applyProtection="0"/>
    <xf numFmtId="43" fontId="12" fillId="0" borderId="0" applyFont="0" applyFill="0" applyBorder="0" applyAlignment="0" applyProtection="0"/>
    <xf numFmtId="0" fontId="30" fillId="0" borderId="0"/>
    <xf numFmtId="0" fontId="12" fillId="0" borderId="0"/>
    <xf numFmtId="43" fontId="40" fillId="0" borderId="0" applyFont="0" applyFill="0" applyBorder="0" applyAlignment="0" applyProtection="0"/>
  </cellStyleXfs>
  <cellXfs count="395">
    <xf numFmtId="0" fontId="0" fillId="0" borderId="0" xfId="0"/>
    <xf numFmtId="0" fontId="3" fillId="0" borderId="0" xfId="0" applyFont="1" applyBorder="1" applyAlignment="1">
      <alignment vertical="top"/>
    </xf>
    <xf numFmtId="0" fontId="4" fillId="0" borderId="0" xfId="0" applyFont="1" applyBorder="1" applyAlignment="1">
      <alignment vertical="top" wrapText="1"/>
    </xf>
    <xf numFmtId="0" fontId="5" fillId="0" borderId="0" xfId="0" applyFont="1" applyBorder="1"/>
    <xf numFmtId="0" fontId="5" fillId="0" borderId="0" xfId="0" applyFont="1" applyBorder="1" applyAlignment="1">
      <alignment vertical="top"/>
    </xf>
    <xf numFmtId="0" fontId="4" fillId="0" borderId="0" xfId="0" applyFont="1" applyBorder="1" applyAlignment="1">
      <alignment vertical="top"/>
    </xf>
    <xf numFmtId="188" fontId="4" fillId="0" borderId="0" xfId="0" applyNumberFormat="1" applyFont="1" applyBorder="1" applyAlignment="1">
      <alignment vertical="top"/>
    </xf>
    <xf numFmtId="188" fontId="4" fillId="0" borderId="0" xfId="1" applyNumberFormat="1" applyFont="1" applyBorder="1" applyAlignment="1">
      <alignment vertical="top"/>
    </xf>
    <xf numFmtId="0" fontId="4" fillId="0" borderId="0" xfId="0" applyFont="1" applyFill="1" applyBorder="1" applyAlignment="1">
      <alignment vertical="top"/>
    </xf>
    <xf numFmtId="0" fontId="5" fillId="0" borderId="0" xfId="0" applyFont="1" applyFill="1" applyBorder="1" applyAlignment="1">
      <alignment vertical="top"/>
    </xf>
    <xf numFmtId="0" fontId="4" fillId="0" borderId="0" xfId="0" applyFont="1" applyBorder="1" applyAlignment="1">
      <alignment horizontal="left" vertical="top" wrapText="1"/>
    </xf>
    <xf numFmtId="188" fontId="4" fillId="0" borderId="0" xfId="1" applyNumberFormat="1" applyFont="1" applyBorder="1" applyAlignment="1">
      <alignment horizontal="left" vertical="top" wrapText="1"/>
    </xf>
    <xf numFmtId="0" fontId="4" fillId="3" borderId="4" xfId="0" applyFont="1" applyFill="1" applyBorder="1" applyAlignment="1">
      <alignment horizontal="center" vertical="top" wrapText="1"/>
    </xf>
    <xf numFmtId="0" fontId="5" fillId="0" borderId="0" xfId="0" applyFont="1"/>
    <xf numFmtId="0" fontId="5" fillId="0" borderId="10" xfId="0" applyFont="1" applyFill="1" applyBorder="1" applyAlignment="1">
      <alignment horizontal="left" vertical="top" wrapText="1"/>
    </xf>
    <xf numFmtId="3" fontId="5" fillId="0" borderId="10" xfId="0" applyNumberFormat="1" applyFont="1" applyFill="1" applyBorder="1" applyAlignment="1">
      <alignment horizontal="right" vertical="top" wrapText="1"/>
    </xf>
    <xf numFmtId="188" fontId="5" fillId="0" borderId="10" xfId="1" applyNumberFormat="1" applyFont="1" applyFill="1" applyBorder="1" applyAlignment="1">
      <alignment horizontal="left" vertical="top" wrapText="1"/>
    </xf>
    <xf numFmtId="0" fontId="5" fillId="0" borderId="4" xfId="0" applyFont="1" applyFill="1" applyBorder="1" applyAlignment="1">
      <alignment vertical="top"/>
    </xf>
    <xf numFmtId="0" fontId="5" fillId="0" borderId="13" xfId="0" applyFont="1" applyFill="1" applyBorder="1" applyAlignment="1">
      <alignment horizontal="left" vertical="top" wrapText="1"/>
    </xf>
    <xf numFmtId="3" fontId="5" fillId="0" borderId="13" xfId="0" applyNumberFormat="1" applyFont="1" applyFill="1" applyBorder="1" applyAlignment="1">
      <alignment horizontal="right" vertical="top" wrapText="1"/>
    </xf>
    <xf numFmtId="0" fontId="5" fillId="0" borderId="13" xfId="0" applyFont="1" applyFill="1" applyBorder="1" applyAlignment="1">
      <alignment horizontal="center" vertical="top" wrapText="1"/>
    </xf>
    <xf numFmtId="0" fontId="5" fillId="0" borderId="13" xfId="0" applyFont="1" applyFill="1" applyBorder="1" applyAlignment="1">
      <alignment horizontal="right" vertical="top" wrapText="1"/>
    </xf>
    <xf numFmtId="0" fontId="5" fillId="0" borderId="4" xfId="0" applyFont="1" applyFill="1" applyBorder="1" applyAlignment="1">
      <alignment horizontal="left" vertical="top" wrapText="1"/>
    </xf>
    <xf numFmtId="0" fontId="5" fillId="0" borderId="4" xfId="0" applyFont="1" applyFill="1" applyBorder="1" applyAlignment="1">
      <alignment horizontal="left" vertical="top"/>
    </xf>
    <xf numFmtId="0" fontId="5" fillId="0" borderId="4" xfId="0" applyFont="1" applyBorder="1" applyAlignment="1">
      <alignment vertical="top" wrapText="1"/>
    </xf>
    <xf numFmtId="0" fontId="5" fillId="0" borderId="4" xfId="0" applyFont="1" applyBorder="1"/>
    <xf numFmtId="0" fontId="5" fillId="0" borderId="4" xfId="0" applyFont="1" applyBorder="1" applyAlignment="1">
      <alignment vertical="top"/>
    </xf>
    <xf numFmtId="188" fontId="5" fillId="0" borderId="13" xfId="1" applyNumberFormat="1" applyFont="1" applyFill="1" applyBorder="1" applyAlignment="1">
      <alignment horizontal="right" vertical="top" wrapText="1"/>
    </xf>
    <xf numFmtId="0" fontId="5" fillId="0" borderId="15" xfId="0" applyFont="1" applyFill="1" applyBorder="1" applyAlignment="1">
      <alignment horizontal="left" vertical="top" wrapText="1"/>
    </xf>
    <xf numFmtId="0" fontId="5" fillId="0" borderId="4" xfId="0" applyFont="1" applyFill="1" applyBorder="1"/>
    <xf numFmtId="0" fontId="5" fillId="0" borderId="0" xfId="0" applyFont="1" applyFill="1"/>
    <xf numFmtId="188" fontId="5" fillId="0" borderId="4" xfId="1" applyNumberFormat="1" applyFont="1" applyFill="1" applyBorder="1" applyAlignment="1">
      <alignment vertical="top" wrapText="1"/>
    </xf>
    <xf numFmtId="0" fontId="5" fillId="0" borderId="4" xfId="0" applyFont="1" applyFill="1" applyBorder="1" applyAlignment="1">
      <alignment horizontal="center" vertical="top"/>
    </xf>
    <xf numFmtId="0" fontId="5" fillId="0" borderId="4" xfId="0" applyFont="1" applyFill="1" applyBorder="1" applyAlignment="1">
      <alignment vertical="top" wrapText="1"/>
    </xf>
    <xf numFmtId="0" fontId="5" fillId="0" borderId="4" xfId="0" applyFont="1" applyFill="1" applyBorder="1" applyAlignment="1">
      <alignment horizontal="center" vertical="top" wrapText="1"/>
    </xf>
    <xf numFmtId="0" fontId="5" fillId="0" borderId="1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5"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188" fontId="5" fillId="0" borderId="4" xfId="1" applyNumberFormat="1" applyFont="1" applyFill="1" applyBorder="1" applyAlignment="1">
      <alignment vertical="top"/>
    </xf>
    <xf numFmtId="0" fontId="5" fillId="0" borderId="1" xfId="0" applyFont="1" applyFill="1" applyBorder="1" applyAlignment="1">
      <alignment vertical="top"/>
    </xf>
    <xf numFmtId="0" fontId="8" fillId="0" borderId="4" xfId="0" applyFont="1" applyFill="1" applyBorder="1" applyAlignment="1">
      <alignment horizontal="center" vertical="top" wrapText="1"/>
    </xf>
    <xf numFmtId="0" fontId="0" fillId="0" borderId="0" xfId="0" applyAlignment="1">
      <alignment vertical="top"/>
    </xf>
    <xf numFmtId="0" fontId="7" fillId="6" borderId="4" xfId="0" applyFont="1" applyFill="1" applyBorder="1" applyAlignment="1">
      <alignment horizontal="center" vertical="top"/>
    </xf>
    <xf numFmtId="188" fontId="5" fillId="0" borderId="13" xfId="1" applyNumberFormat="1" applyFont="1" applyFill="1" applyBorder="1" applyAlignment="1">
      <alignment horizontal="left" vertical="top" wrapText="1"/>
    </xf>
    <xf numFmtId="0" fontId="5" fillId="0" borderId="0" xfId="0" applyFont="1" applyFill="1" applyBorder="1" applyAlignment="1">
      <alignment horizontal="left" vertical="top" wrapText="1"/>
    </xf>
    <xf numFmtId="188" fontId="5" fillId="0" borderId="4" xfId="1" applyNumberFormat="1" applyFont="1" applyFill="1" applyBorder="1" applyAlignment="1">
      <alignment horizontal="left" vertical="top" wrapText="1"/>
    </xf>
    <xf numFmtId="0" fontId="9" fillId="0" borderId="4" xfId="0" applyFont="1" applyBorder="1" applyAlignment="1">
      <alignment horizontal="center" vertical="top"/>
    </xf>
    <xf numFmtId="0" fontId="0" fillId="0" borderId="0" xfId="0" applyBorder="1"/>
    <xf numFmtId="0" fontId="5" fillId="0" borderId="18" xfId="0" applyFont="1" applyFill="1" applyBorder="1" applyAlignment="1">
      <alignment horizontal="left" vertical="top" wrapText="1"/>
    </xf>
    <xf numFmtId="0" fontId="5" fillId="0" borderId="0" xfId="0" applyFont="1" applyBorder="1" applyAlignment="1">
      <alignment vertical="top" wrapText="1"/>
    </xf>
    <xf numFmtId="0" fontId="5" fillId="0" borderId="4" xfId="0" applyFont="1" applyFill="1" applyBorder="1" applyAlignment="1"/>
    <xf numFmtId="0" fontId="5" fillId="0" borderId="7" xfId="0" applyFont="1" applyFill="1" applyBorder="1"/>
    <xf numFmtId="0" fontId="22" fillId="0" borderId="0" xfId="0" applyFont="1" applyFill="1" applyBorder="1" applyAlignment="1">
      <alignment horizontal="left" vertical="top" wrapText="1"/>
    </xf>
    <xf numFmtId="188" fontId="14" fillId="0" borderId="0" xfId="0" applyNumberFormat="1" applyFont="1" applyFill="1" applyBorder="1" applyAlignment="1">
      <alignment vertical="top"/>
    </xf>
    <xf numFmtId="0" fontId="23" fillId="0" borderId="0" xfId="0" applyFont="1" applyAlignment="1">
      <alignment horizontal="left" vertical="top"/>
    </xf>
    <xf numFmtId="0" fontId="4" fillId="0" borderId="0" xfId="0" applyFont="1" applyFill="1" applyBorder="1" applyAlignment="1">
      <alignment horizontal="left" vertical="top" wrapText="1"/>
    </xf>
    <xf numFmtId="188" fontId="14" fillId="0" borderId="0" xfId="20" applyNumberFormat="1" applyFont="1"/>
    <xf numFmtId="188" fontId="19" fillId="0" borderId="0" xfId="20" applyNumberFormat="1" applyFont="1" applyBorder="1" applyAlignment="1">
      <alignment horizontal="right" wrapText="1"/>
    </xf>
    <xf numFmtId="43" fontId="5" fillId="0" borderId="4" xfId="20" applyFont="1" applyFill="1" applyBorder="1" applyAlignment="1">
      <alignment horizontal="right" vertical="top"/>
    </xf>
    <xf numFmtId="3" fontId="5" fillId="0" borderId="4" xfId="1" applyNumberFormat="1" applyFont="1" applyFill="1" applyBorder="1" applyAlignment="1">
      <alignment vertical="top"/>
    </xf>
    <xf numFmtId="3" fontId="5" fillId="0" borderId="4" xfId="1" applyNumberFormat="1" applyFont="1" applyFill="1" applyBorder="1" applyAlignment="1">
      <alignment horizontal="right" vertical="top"/>
    </xf>
    <xf numFmtId="0" fontId="19" fillId="0" borderId="0" xfId="41" applyFont="1" applyAlignment="1">
      <alignment wrapText="1"/>
    </xf>
    <xf numFmtId="0" fontId="14" fillId="0" borderId="0" xfId="41" applyFont="1"/>
    <xf numFmtId="0" fontId="14" fillId="0" borderId="0" xfId="41" applyFont="1" applyAlignment="1">
      <alignment wrapText="1"/>
    </xf>
    <xf numFmtId="0" fontId="19" fillId="0" borderId="0" xfId="41" applyFont="1" applyBorder="1" applyAlignment="1">
      <alignment wrapText="1"/>
    </xf>
    <xf numFmtId="0" fontId="4" fillId="8" borderId="4" xfId="41" applyFont="1" applyFill="1" applyBorder="1" applyAlignment="1">
      <alignment horizontal="center" vertical="top" wrapText="1"/>
    </xf>
    <xf numFmtId="0" fontId="9" fillId="0" borderId="4" xfId="41" applyFont="1" applyFill="1" applyBorder="1" applyAlignment="1">
      <alignment horizontal="center" vertical="top"/>
    </xf>
    <xf numFmtId="0" fontId="9" fillId="0" borderId="4" xfId="41" applyFont="1" applyBorder="1" applyAlignment="1">
      <alignment horizontal="center" vertical="top"/>
    </xf>
    <xf numFmtId="0" fontId="9" fillId="0" borderId="0" xfId="41" applyFont="1"/>
    <xf numFmtId="0" fontId="9" fillId="0" borderId="0" xfId="41" applyFont="1" applyAlignment="1">
      <alignment wrapText="1"/>
    </xf>
    <xf numFmtId="0" fontId="9" fillId="0" borderId="0" xfId="41" applyFont="1" applyAlignment="1">
      <alignment horizontal="center" vertical="top"/>
    </xf>
    <xf numFmtId="0" fontId="9" fillId="0" borderId="0" xfId="41" applyFont="1" applyAlignment="1">
      <alignment horizontal="right"/>
    </xf>
    <xf numFmtId="0" fontId="4" fillId="9" borderId="4" xfId="41" applyFont="1" applyFill="1" applyBorder="1" applyAlignment="1">
      <alignment horizontal="center" vertical="center" wrapText="1"/>
    </xf>
    <xf numFmtId="0" fontId="14" fillId="0" borderId="0" xfId="41" applyFont="1" applyBorder="1"/>
    <xf numFmtId="3" fontId="5" fillId="0" borderId="4" xfId="0" applyNumberFormat="1" applyFont="1" applyFill="1" applyBorder="1" applyAlignment="1">
      <alignment horizontal="left" vertical="top" wrapText="1"/>
    </xf>
    <xf numFmtId="0" fontId="19" fillId="0" borderId="0" xfId="41" applyFont="1" applyBorder="1" applyAlignment="1">
      <alignment horizontal="left" wrapText="1"/>
    </xf>
    <xf numFmtId="0" fontId="5" fillId="0" borderId="4" xfId="41" applyFont="1" applyFill="1" applyBorder="1" applyAlignment="1">
      <alignment horizontal="left" vertical="top" wrapText="1"/>
    </xf>
    <xf numFmtId="0" fontId="5" fillId="0" borderId="4" xfId="52"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horizontal="left" vertical="top"/>
    </xf>
    <xf numFmtId="0" fontId="19" fillId="0" borderId="0" xfId="41" applyFont="1" applyAlignment="1">
      <alignment horizontal="left" wrapText="1"/>
    </xf>
    <xf numFmtId="0" fontId="19" fillId="0" borderId="0" xfId="41" applyFont="1" applyFill="1" applyBorder="1" applyAlignment="1">
      <alignment horizontal="left" vertical="top"/>
    </xf>
    <xf numFmtId="0" fontId="19" fillId="0" borderId="0" xfId="41" applyFont="1" applyBorder="1" applyAlignment="1"/>
    <xf numFmtId="188" fontId="19" fillId="0" borderId="0" xfId="41" applyNumberFormat="1" applyFont="1" applyBorder="1" applyAlignment="1">
      <alignment wrapText="1"/>
    </xf>
    <xf numFmtId="0" fontId="9" fillId="0" borderId="4" xfId="64" applyFont="1" applyBorder="1" applyAlignment="1">
      <alignment horizontal="center" vertical="top" wrapText="1"/>
    </xf>
    <xf numFmtId="3" fontId="5" fillId="0" borderId="4" xfId="1" applyNumberFormat="1" applyFont="1" applyFill="1" applyBorder="1" applyAlignment="1">
      <alignment vertical="top" wrapText="1"/>
    </xf>
    <xf numFmtId="188" fontId="5" fillId="0" borderId="4" xfId="28" applyNumberFormat="1" applyFont="1" applyFill="1" applyBorder="1" applyAlignment="1">
      <alignment vertical="top" wrapText="1"/>
    </xf>
    <xf numFmtId="0" fontId="9" fillId="11" borderId="4" xfId="64" applyFont="1" applyFill="1" applyBorder="1" applyAlignment="1">
      <alignment horizontal="center" vertical="top" wrapText="1"/>
    </xf>
    <xf numFmtId="188" fontId="5" fillId="0" borderId="4" xfId="1" applyNumberFormat="1" applyFont="1" applyFill="1" applyBorder="1" applyAlignment="1">
      <alignment horizontal="center" vertical="top"/>
    </xf>
    <xf numFmtId="188" fontId="5" fillId="0" borderId="4" xfId="1" applyNumberFormat="1" applyFont="1" applyFill="1" applyBorder="1" applyAlignment="1">
      <alignment horizontal="center" vertical="top" wrapText="1"/>
    </xf>
    <xf numFmtId="0" fontId="19" fillId="0" borderId="0" xfId="41" applyFont="1" applyAlignment="1">
      <alignment vertical="top"/>
    </xf>
    <xf numFmtId="3" fontId="19" fillId="0" borderId="0" xfId="41" applyNumberFormat="1" applyFont="1" applyBorder="1" applyAlignment="1"/>
    <xf numFmtId="0" fontId="8" fillId="0" borderId="4" xfId="64" applyFont="1" applyFill="1" applyBorder="1" applyAlignment="1">
      <alignment horizontal="center" vertical="top"/>
    </xf>
    <xf numFmtId="188" fontId="5" fillId="0" borderId="4" xfId="1" applyNumberFormat="1" applyFont="1" applyFill="1" applyBorder="1" applyAlignment="1">
      <alignment horizontal="right" vertical="top"/>
    </xf>
    <xf numFmtId="0" fontId="5" fillId="0" borderId="4" xfId="64" applyFont="1" applyFill="1" applyBorder="1" applyAlignment="1">
      <alignment horizontal="center" vertical="top" wrapText="1"/>
    </xf>
    <xf numFmtId="0" fontId="5" fillId="0" borderId="4" xfId="64" applyFont="1" applyFill="1" applyBorder="1" applyAlignment="1">
      <alignment vertical="top" wrapText="1"/>
    </xf>
    <xf numFmtId="0" fontId="5" fillId="0" borderId="4" xfId="64" applyFont="1" applyFill="1" applyBorder="1" applyAlignment="1">
      <alignment vertical="top"/>
    </xf>
    <xf numFmtId="49" fontId="34" fillId="0" borderId="22" xfId="0" applyNumberFormat="1" applyFont="1" applyFill="1" applyBorder="1" applyAlignment="1">
      <alignment horizontal="center" vertical="top"/>
    </xf>
    <xf numFmtId="188" fontId="19" fillId="0" borderId="0" xfId="41" applyNumberFormat="1" applyFont="1" applyAlignment="1">
      <alignment vertical="top"/>
    </xf>
    <xf numFmtId="3" fontId="5" fillId="0" borderId="7" xfId="0" applyNumberFormat="1" applyFont="1" applyFill="1" applyBorder="1" applyAlignment="1">
      <alignment horizontal="left" vertical="top" wrapText="1"/>
    </xf>
    <xf numFmtId="188" fontId="5" fillId="0" borderId="7" xfId="1" applyNumberFormat="1" applyFont="1" applyFill="1" applyBorder="1" applyAlignment="1">
      <alignment horizontal="left" vertical="top" wrapText="1"/>
    </xf>
    <xf numFmtId="0" fontId="19" fillId="0" borderId="0" xfId="41" applyFont="1" applyAlignment="1">
      <alignment horizontal="left" wrapText="1"/>
    </xf>
    <xf numFmtId="0" fontId="2" fillId="0" borderId="0" xfId="3" applyFont="1" applyFill="1" applyBorder="1" applyAlignment="1">
      <alignment vertical="top"/>
    </xf>
    <xf numFmtId="0" fontId="3" fillId="0" borderId="0" xfId="41" applyFont="1" applyAlignment="1">
      <alignment vertical="top"/>
    </xf>
    <xf numFmtId="0" fontId="7" fillId="0" borderId="0" xfId="0" applyFont="1" applyBorder="1" applyAlignment="1">
      <alignment vertical="center"/>
    </xf>
    <xf numFmtId="0" fontId="5" fillId="0" borderId="11" xfId="0" applyFont="1" applyFill="1" applyBorder="1" applyAlignment="1">
      <alignment vertical="top"/>
    </xf>
    <xf numFmtId="0" fontId="5" fillId="0" borderId="14" xfId="0" applyFont="1" applyFill="1" applyBorder="1" applyAlignment="1">
      <alignment vertical="top"/>
    </xf>
    <xf numFmtId="49" fontId="34" fillId="0" borderId="23" xfId="0" applyNumberFormat="1" applyFont="1" applyFill="1" applyBorder="1" applyAlignment="1">
      <alignment horizontal="center" vertical="top"/>
    </xf>
    <xf numFmtId="188" fontId="9" fillId="0" borderId="0" xfId="41" applyNumberFormat="1" applyFont="1" applyAlignment="1">
      <alignment horizontal="right"/>
    </xf>
    <xf numFmtId="0" fontId="5" fillId="0" borderId="1" xfId="0" applyFont="1" applyFill="1" applyBorder="1"/>
    <xf numFmtId="0" fontId="5" fillId="0" borderId="1" xfId="0" applyFont="1" applyFill="1" applyBorder="1" applyAlignment="1">
      <alignment horizontal="center" vertical="top"/>
    </xf>
    <xf numFmtId="49" fontId="34" fillId="0" borderId="4" xfId="0" applyNumberFormat="1" applyFont="1" applyFill="1" applyBorder="1" applyAlignment="1">
      <alignment horizontal="center" vertical="top"/>
    </xf>
    <xf numFmtId="0" fontId="5" fillId="0" borderId="7"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3" xfId="0" applyFont="1" applyFill="1" applyBorder="1" applyAlignment="1">
      <alignment horizontal="center" vertical="top"/>
    </xf>
    <xf numFmtId="0" fontId="5" fillId="0" borderId="4" xfId="15" applyFont="1" applyFill="1" applyBorder="1" applyAlignment="1">
      <alignment vertical="top" wrapText="1"/>
    </xf>
    <xf numFmtId="0" fontId="5" fillId="0" borderId="4" xfId="41" applyFont="1" applyFill="1" applyBorder="1" applyAlignment="1">
      <alignment horizontal="left" vertical="top"/>
    </xf>
    <xf numFmtId="0" fontId="4" fillId="6" borderId="4" xfId="0" applyFont="1" applyFill="1" applyBorder="1" applyAlignment="1">
      <alignment horizontal="center" vertical="top" wrapText="1"/>
    </xf>
    <xf numFmtId="0" fontId="7" fillId="6" borderId="4" xfId="0" applyFont="1" applyFill="1" applyBorder="1" applyAlignment="1">
      <alignment horizontal="center" vertical="top" wrapText="1"/>
    </xf>
    <xf numFmtId="0" fontId="7" fillId="6" borderId="1" xfId="0" applyFont="1" applyFill="1" applyBorder="1" applyAlignment="1">
      <alignment horizontal="center" vertical="top"/>
    </xf>
    <xf numFmtId="0" fontId="7" fillId="6" borderId="1" xfId="0" applyFont="1" applyFill="1" applyBorder="1" applyAlignment="1">
      <alignment horizontal="center" vertical="top" wrapText="1"/>
    </xf>
    <xf numFmtId="0" fontId="14" fillId="6" borderId="4" xfId="41" applyFont="1" applyFill="1" applyBorder="1" applyAlignment="1">
      <alignment vertical="top" wrapText="1"/>
    </xf>
    <xf numFmtId="188" fontId="5" fillId="0" borderId="4" xfId="20" applyNumberFormat="1" applyFont="1" applyFill="1" applyBorder="1" applyAlignment="1">
      <alignment horizontal="right" vertical="top"/>
    </xf>
    <xf numFmtId="0" fontId="5" fillId="0" borderId="4" xfId="41" applyFont="1" applyFill="1" applyBorder="1" applyAlignment="1">
      <alignment horizontal="center" vertical="top" wrapText="1"/>
    </xf>
    <xf numFmtId="0" fontId="5" fillId="0" borderId="4" xfId="41" applyFont="1" applyFill="1" applyBorder="1" applyAlignment="1">
      <alignment horizontal="center" vertical="top"/>
    </xf>
    <xf numFmtId="3" fontId="5" fillId="0" borderId="4" xfId="41" applyNumberFormat="1" applyFont="1" applyFill="1" applyBorder="1" applyAlignment="1">
      <alignment horizontal="center" vertical="top"/>
    </xf>
    <xf numFmtId="0" fontId="7" fillId="6" borderId="4" xfId="15" applyFont="1" applyFill="1" applyBorder="1" applyAlignment="1">
      <alignment horizontal="center" vertical="top" wrapText="1"/>
    </xf>
    <xf numFmtId="0" fontId="14" fillId="0" borderId="0" xfId="41" applyFont="1" applyBorder="1" applyAlignment="1">
      <alignment vertical="top" wrapText="1"/>
    </xf>
    <xf numFmtId="0" fontId="5" fillId="0" borderId="0" xfId="0" applyFont="1" applyFill="1" applyBorder="1" applyAlignment="1"/>
    <xf numFmtId="0" fontId="5" fillId="0" borderId="0" xfId="64" applyFont="1" applyBorder="1"/>
    <xf numFmtId="188" fontId="5" fillId="0" borderId="4" xfId="20" applyNumberFormat="1" applyFont="1" applyFill="1" applyBorder="1" applyAlignment="1">
      <alignment horizontal="center" vertical="top"/>
    </xf>
    <xf numFmtId="3" fontId="5" fillId="0" borderId="4" xfId="41" applyNumberFormat="1" applyFont="1" applyFill="1" applyBorder="1" applyAlignment="1">
      <alignment horizontal="right" vertical="top"/>
    </xf>
    <xf numFmtId="0" fontId="5" fillId="0" borderId="4" xfId="41" applyFont="1" applyFill="1" applyBorder="1" applyAlignment="1">
      <alignment vertical="top"/>
    </xf>
    <xf numFmtId="188" fontId="5" fillId="0" borderId="4" xfId="41" applyNumberFormat="1" applyFont="1" applyFill="1" applyBorder="1" applyAlignment="1">
      <alignment horizontal="center" vertical="top"/>
    </xf>
    <xf numFmtId="0" fontId="5" fillId="0" borderId="4" xfId="41" applyFont="1" applyFill="1" applyBorder="1" applyAlignment="1">
      <alignment vertical="top" wrapText="1"/>
    </xf>
    <xf numFmtId="4" fontId="5" fillId="0" borderId="4" xfId="41" applyNumberFormat="1" applyFont="1" applyFill="1" applyBorder="1" applyAlignment="1">
      <alignment horizontal="center" vertical="top"/>
    </xf>
    <xf numFmtId="0" fontId="5" fillId="0" borderId="4" xfId="41" applyFont="1" applyFill="1" applyBorder="1" applyAlignment="1">
      <alignment horizontal="right" vertical="top"/>
    </xf>
    <xf numFmtId="3" fontId="5" fillId="0" borderId="4" xfId="64" applyNumberFormat="1" applyFont="1" applyFill="1" applyBorder="1" applyAlignment="1">
      <alignment vertical="top"/>
    </xf>
    <xf numFmtId="3" fontId="5" fillId="0" borderId="4" xfId="41" applyNumberFormat="1" applyFont="1" applyFill="1" applyBorder="1"/>
    <xf numFmtId="1" fontId="5" fillId="0" borderId="4" xfId="64" applyNumberFormat="1" applyFont="1" applyFill="1" applyBorder="1" applyAlignment="1">
      <alignment horizontal="center" vertical="top"/>
    </xf>
    <xf numFmtId="3" fontId="5" fillId="0" borderId="4" xfId="41" applyNumberFormat="1" applyFont="1" applyFill="1" applyBorder="1" applyAlignment="1">
      <alignment vertical="top"/>
    </xf>
    <xf numFmtId="4" fontId="5" fillId="0" borderId="4" xfId="64" applyNumberFormat="1" applyFont="1" applyFill="1" applyBorder="1" applyAlignment="1">
      <alignment vertical="top" wrapText="1"/>
    </xf>
    <xf numFmtId="3" fontId="5" fillId="0" borderId="4" xfId="64" applyNumberFormat="1" applyFont="1" applyFill="1" applyBorder="1" applyAlignment="1">
      <alignment vertical="top" wrapText="1"/>
    </xf>
    <xf numFmtId="49" fontId="5" fillId="0" borderId="4" xfId="64" applyNumberFormat="1" applyFont="1" applyFill="1" applyBorder="1" applyAlignment="1">
      <alignment vertical="top" wrapText="1"/>
    </xf>
    <xf numFmtId="0" fontId="6" fillId="0" borderId="4" xfId="41" applyFont="1" applyFill="1" applyBorder="1" applyAlignment="1">
      <alignment horizontal="left" vertical="top" wrapText="1"/>
    </xf>
    <xf numFmtId="0" fontId="5" fillId="0" borderId="4" xfId="17" applyFont="1" applyFill="1" applyBorder="1" applyAlignment="1">
      <alignment vertical="top" wrapText="1"/>
    </xf>
    <xf numFmtId="191" fontId="5" fillId="0" borderId="4" xfId="38" applyNumberFormat="1" applyFont="1" applyFill="1" applyBorder="1" applyAlignment="1">
      <alignment vertical="top" wrapText="1"/>
    </xf>
    <xf numFmtId="0" fontId="5" fillId="0" borderId="4" xfId="64" quotePrefix="1" applyFont="1" applyFill="1" applyBorder="1" applyAlignment="1">
      <alignment vertical="top" wrapText="1"/>
    </xf>
    <xf numFmtId="0" fontId="7" fillId="0" borderId="4" xfId="15" applyFont="1" applyFill="1" applyBorder="1" applyAlignment="1">
      <alignment vertical="top" wrapText="1"/>
    </xf>
    <xf numFmtId="16" fontId="5" fillId="0" borderId="4" xfId="64" applyNumberFormat="1" applyFont="1" applyFill="1" applyBorder="1" applyAlignment="1">
      <alignment vertical="top" wrapText="1"/>
    </xf>
    <xf numFmtId="188" fontId="5" fillId="0" borderId="4" xfId="64" applyNumberFormat="1" applyFont="1" applyFill="1" applyBorder="1" applyAlignment="1">
      <alignment vertical="top"/>
    </xf>
    <xf numFmtId="0" fontId="4" fillId="9" borderId="4" xfId="41" applyFont="1" applyFill="1" applyBorder="1" applyAlignment="1">
      <alignment horizontal="center" vertical="top" wrapText="1"/>
    </xf>
    <xf numFmtId="0" fontId="4" fillId="6" borderId="4" xfId="41" applyFont="1" applyFill="1" applyBorder="1" applyAlignment="1">
      <alignment horizontal="center" vertical="top" wrapText="1"/>
    </xf>
    <xf numFmtId="0" fontId="7" fillId="6" borderId="4" xfId="41" applyFont="1" applyFill="1" applyBorder="1" applyAlignment="1">
      <alignment horizontal="center" vertical="top" wrapText="1"/>
    </xf>
    <xf numFmtId="0" fontId="14" fillId="0" borderId="4" xfId="41" applyFont="1" applyBorder="1"/>
    <xf numFmtId="0" fontId="5" fillId="0" borderId="4" xfId="64" applyFont="1" applyBorder="1"/>
    <xf numFmtId="0" fontId="35" fillId="0" borderId="0" xfId="41" applyFont="1" applyAlignment="1">
      <alignment horizontal="left" vertical="top"/>
    </xf>
    <xf numFmtId="188" fontId="14" fillId="0" borderId="4" xfId="1" applyNumberFormat="1" applyFont="1" applyBorder="1" applyAlignment="1">
      <alignment vertical="top" wrapText="1"/>
    </xf>
    <xf numFmtId="0" fontId="5" fillId="0" borderId="18" xfId="0" applyFont="1" applyFill="1" applyBorder="1" applyAlignment="1">
      <alignment horizontal="center" vertical="top" wrapText="1"/>
    </xf>
    <xf numFmtId="0" fontId="5" fillId="0" borderId="21" xfId="0" applyFont="1" applyFill="1" applyBorder="1" applyAlignment="1">
      <alignment horizontal="left" vertical="top" wrapText="1"/>
    </xf>
    <xf numFmtId="0" fontId="5" fillId="0" borderId="3" xfId="0" applyFont="1" applyFill="1" applyBorder="1" applyAlignment="1">
      <alignment horizontal="left" vertical="top" wrapText="1"/>
    </xf>
    <xf numFmtId="0" fontId="14" fillId="0" borderId="4" xfId="41" applyFont="1" applyBorder="1" applyAlignment="1">
      <alignment vertical="top" wrapText="1"/>
    </xf>
    <xf numFmtId="0" fontId="5" fillId="10" borderId="13" xfId="0" applyFont="1" applyFill="1" applyBorder="1" applyAlignment="1">
      <alignment horizontal="center" vertical="top" wrapText="1"/>
    </xf>
    <xf numFmtId="188" fontId="5" fillId="10" borderId="10" xfId="1" applyNumberFormat="1" applyFont="1" applyFill="1" applyBorder="1" applyAlignment="1">
      <alignment horizontal="left" vertical="top" wrapText="1"/>
    </xf>
    <xf numFmtId="0" fontId="7" fillId="2" borderId="4" xfId="0" applyFont="1" applyFill="1" applyBorder="1" applyAlignment="1">
      <alignment horizontal="center" vertical="top"/>
    </xf>
    <xf numFmtId="0" fontId="7" fillId="2" borderId="4" xfId="71" applyFont="1" applyFill="1" applyBorder="1" applyAlignment="1">
      <alignment horizontal="center" vertical="top"/>
    </xf>
    <xf numFmtId="0" fontId="7" fillId="2" borderId="4" xfId="0" applyFont="1" applyFill="1" applyBorder="1" applyAlignment="1">
      <alignment horizontal="center" vertical="top" wrapText="1"/>
    </xf>
    <xf numFmtId="3" fontId="5" fillId="10" borderId="4" xfId="41" applyNumberFormat="1" applyFont="1" applyFill="1" applyBorder="1" applyAlignment="1">
      <alignment horizontal="right" vertical="top"/>
    </xf>
    <xf numFmtId="0" fontId="21" fillId="0" borderId="0" xfId="73" applyFont="1" applyAlignment="1">
      <alignment vertical="top"/>
    </xf>
    <xf numFmtId="0" fontId="21" fillId="0" borderId="0" xfId="73" applyFont="1" applyBorder="1" applyAlignment="1">
      <alignment vertical="top"/>
    </xf>
    <xf numFmtId="188" fontId="0" fillId="0" borderId="0" xfId="0" applyNumberFormat="1"/>
    <xf numFmtId="0" fontId="21" fillId="0" borderId="0" xfId="73" applyFont="1" applyFill="1" applyBorder="1" applyAlignment="1">
      <alignment horizontal="left" vertical="top"/>
    </xf>
    <xf numFmtId="188" fontId="0" fillId="0" borderId="0" xfId="30" applyNumberFormat="1" applyFont="1"/>
    <xf numFmtId="0" fontId="21" fillId="13" borderId="5" xfId="73" applyFont="1" applyFill="1" applyBorder="1" applyAlignment="1">
      <alignment horizontal="center" vertical="center" wrapText="1"/>
    </xf>
    <xf numFmtId="188" fontId="21" fillId="13" borderId="5" xfId="74" applyNumberFormat="1" applyFont="1" applyFill="1" applyBorder="1" applyAlignment="1">
      <alignment horizontal="center" vertical="center" wrapText="1"/>
    </xf>
    <xf numFmtId="188" fontId="21" fillId="13" borderId="5" xfId="75" applyNumberFormat="1" applyFont="1" applyFill="1" applyBorder="1" applyAlignment="1">
      <alignment horizontal="center" vertical="center"/>
    </xf>
    <xf numFmtId="0" fontId="29" fillId="13" borderId="5" xfId="73" applyFont="1" applyFill="1" applyBorder="1" applyAlignment="1">
      <alignment horizontal="center" vertical="center" wrapText="1"/>
    </xf>
    <xf numFmtId="0" fontId="21" fillId="13" borderId="5" xfId="73" applyFont="1" applyFill="1" applyBorder="1" applyAlignment="1">
      <alignment horizontal="center" vertical="center"/>
    </xf>
    <xf numFmtId="0" fontId="21" fillId="13" borderId="20" xfId="73" applyFont="1" applyFill="1" applyBorder="1" applyAlignment="1">
      <alignment horizontal="center" vertical="center" wrapText="1"/>
    </xf>
    <xf numFmtId="0" fontId="17" fillId="0" borderId="4" xfId="73" applyFont="1" applyFill="1" applyBorder="1" applyAlignment="1">
      <alignment horizontal="center" vertical="top"/>
    </xf>
    <xf numFmtId="0" fontId="14" fillId="0" borderId="4" xfId="0" applyFont="1" applyFill="1" applyBorder="1" applyAlignment="1">
      <alignment vertical="top" wrapText="1"/>
    </xf>
    <xf numFmtId="0" fontId="17" fillId="0" borderId="4" xfId="73" applyFont="1" applyFill="1" applyBorder="1" applyAlignment="1">
      <alignment horizontal="left" vertical="top" wrapText="1"/>
    </xf>
    <xf numFmtId="188" fontId="17" fillId="0" borderId="4" xfId="75" applyNumberFormat="1" applyFont="1" applyFill="1" applyBorder="1" applyAlignment="1">
      <alignment horizontal="right" vertical="top"/>
    </xf>
    <xf numFmtId="0" fontId="17" fillId="0" borderId="4" xfId="73" applyFont="1" applyFill="1" applyBorder="1" applyAlignment="1">
      <alignment vertical="top"/>
    </xf>
    <xf numFmtId="188" fontId="5" fillId="0" borderId="4" xfId="75" applyNumberFormat="1" applyFont="1" applyFill="1" applyBorder="1" applyAlignment="1">
      <alignment horizontal="right" vertical="top" wrapText="1"/>
    </xf>
    <xf numFmtId="15" fontId="17" fillId="0" borderId="4" xfId="73" applyNumberFormat="1" applyFont="1" applyFill="1" applyBorder="1" applyAlignment="1">
      <alignment vertical="top"/>
    </xf>
    <xf numFmtId="188" fontId="17" fillId="0" borderId="4" xfId="75" applyNumberFormat="1" applyFont="1" applyFill="1" applyBorder="1" applyAlignment="1">
      <alignment vertical="top"/>
    </xf>
    <xf numFmtId="188" fontId="9" fillId="0" borderId="4" xfId="75" applyNumberFormat="1" applyFont="1" applyFill="1" applyBorder="1" applyAlignment="1">
      <alignment horizontal="right" vertical="top"/>
    </xf>
    <xf numFmtId="188" fontId="5" fillId="0" borderId="4" xfId="75" applyNumberFormat="1" applyFont="1" applyFill="1" applyBorder="1" applyAlignment="1">
      <alignment horizontal="right" vertical="top"/>
    </xf>
    <xf numFmtId="188" fontId="17" fillId="0" borderId="4" xfId="76" applyNumberFormat="1" applyFont="1" applyFill="1" applyBorder="1" applyAlignment="1">
      <alignment vertical="top"/>
    </xf>
    <xf numFmtId="43" fontId="17" fillId="0" borderId="4" xfId="75" applyFont="1" applyFill="1" applyBorder="1" applyAlignment="1">
      <alignment vertical="top"/>
    </xf>
    <xf numFmtId="0" fontId="17" fillId="14" borderId="4" xfId="73" applyFont="1" applyFill="1" applyBorder="1" applyAlignment="1">
      <alignment horizontal="center" vertical="top"/>
    </xf>
    <xf numFmtId="0" fontId="17" fillId="0" borderId="4" xfId="73" applyFont="1" applyFill="1" applyBorder="1" applyAlignment="1">
      <alignment horizontal="center" vertical="top" wrapText="1"/>
    </xf>
    <xf numFmtId="49" fontId="17" fillId="0" borderId="4" xfId="73" applyNumberFormat="1" applyFont="1" applyFill="1" applyBorder="1" applyAlignment="1">
      <alignment horizontal="center" vertical="top" wrapText="1"/>
    </xf>
    <xf numFmtId="49" fontId="9" fillId="0" borderId="4" xfId="73" applyNumberFormat="1" applyFont="1" applyBorder="1" applyAlignment="1">
      <alignment horizontal="right" vertical="top"/>
    </xf>
    <xf numFmtId="1" fontId="17" fillId="0" borderId="4" xfId="73" applyNumberFormat="1" applyFont="1" applyFill="1" applyBorder="1" applyAlignment="1">
      <alignment horizontal="right" vertical="top" wrapText="1"/>
    </xf>
    <xf numFmtId="3" fontId="0" fillId="0" borderId="0" xfId="0" applyNumberFormat="1"/>
    <xf numFmtId="188" fontId="17" fillId="0" borderId="4" xfId="74" applyNumberFormat="1" applyFont="1" applyFill="1" applyBorder="1" applyAlignment="1">
      <alignment horizontal="center" vertical="top" wrapText="1"/>
    </xf>
    <xf numFmtId="188" fontId="17" fillId="0" borderId="4" xfId="75" applyNumberFormat="1" applyFont="1" applyFill="1" applyBorder="1" applyAlignment="1">
      <alignment vertical="top" wrapText="1"/>
    </xf>
    <xf numFmtId="188" fontId="9" fillId="0" borderId="4" xfId="30" applyNumberFormat="1" applyFont="1" applyFill="1" applyBorder="1" applyAlignment="1">
      <alignment horizontal="left" vertical="top" wrapText="1"/>
    </xf>
    <xf numFmtId="0" fontId="9" fillId="0" borderId="4" xfId="0" applyFont="1" applyFill="1" applyBorder="1" applyAlignment="1">
      <alignment horizontal="right" vertical="top"/>
    </xf>
    <xf numFmtId="15" fontId="9" fillId="0" borderId="4" xfId="0" applyNumberFormat="1" applyFont="1" applyBorder="1" applyAlignment="1">
      <alignment horizontal="center" vertical="top"/>
    </xf>
    <xf numFmtId="0" fontId="9" fillId="0" borderId="4" xfId="0" applyFont="1" applyBorder="1"/>
    <xf numFmtId="188" fontId="5" fillId="0" borderId="4" xfId="30" applyNumberFormat="1" applyFont="1" applyFill="1" applyBorder="1" applyAlignment="1">
      <alignment horizontal="center" vertical="top"/>
    </xf>
    <xf numFmtId="188" fontId="5" fillId="0" borderId="4" xfId="30" applyNumberFormat="1" applyFont="1" applyBorder="1" applyAlignment="1">
      <alignment vertical="top"/>
    </xf>
    <xf numFmtId="188" fontId="5" fillId="0" borderId="4" xfId="0" applyNumberFormat="1" applyFont="1" applyBorder="1" applyAlignment="1">
      <alignment vertical="top"/>
    </xf>
    <xf numFmtId="188" fontId="5" fillId="0" borderId="4" xfId="74" applyNumberFormat="1" applyFont="1" applyFill="1" applyBorder="1" applyAlignment="1">
      <alignment horizontal="center" vertical="top" wrapText="1"/>
    </xf>
    <xf numFmtId="188" fontId="9" fillId="0" borderId="4" xfId="73" applyNumberFormat="1" applyFont="1" applyFill="1" applyBorder="1" applyAlignment="1">
      <alignment horizontal="center" vertical="top" wrapText="1"/>
    </xf>
    <xf numFmtId="188" fontId="9" fillId="0" borderId="4" xfId="30" applyNumberFormat="1" applyFont="1" applyBorder="1" applyAlignment="1">
      <alignment vertical="top"/>
    </xf>
    <xf numFmtId="188" fontId="17" fillId="0" borderId="4" xfId="30" applyNumberFormat="1" applyFont="1" applyFill="1" applyBorder="1" applyAlignment="1">
      <alignment horizontal="center" vertical="top" wrapText="1"/>
    </xf>
    <xf numFmtId="0" fontId="9" fillId="0" borderId="4" xfId="0" applyFont="1" applyBorder="1" applyAlignment="1">
      <alignment horizontal="left" vertical="top" wrapText="1"/>
    </xf>
    <xf numFmtId="49" fontId="9" fillId="0" borderId="4" xfId="0" applyNumberFormat="1" applyFont="1" applyBorder="1" applyAlignment="1">
      <alignment horizontal="center" vertical="top"/>
    </xf>
    <xf numFmtId="49" fontId="9" fillId="0" borderId="4" xfId="0" applyNumberFormat="1" applyFont="1" applyBorder="1" applyAlignment="1">
      <alignment horizontal="right" vertical="top"/>
    </xf>
    <xf numFmtId="188" fontId="9" fillId="0" borderId="4" xfId="0" applyNumberFormat="1" applyFont="1" applyBorder="1"/>
    <xf numFmtId="0" fontId="9" fillId="0" borderId="4" xfId="73" applyFont="1" applyFill="1" applyBorder="1" applyAlignment="1">
      <alignment horizontal="left" vertical="top" wrapText="1"/>
    </xf>
    <xf numFmtId="3" fontId="9" fillId="0" borderId="4" xfId="73" applyNumberFormat="1" applyFont="1" applyFill="1" applyBorder="1" applyAlignment="1">
      <alignment horizontal="right" vertical="top" wrapText="1"/>
    </xf>
    <xf numFmtId="15" fontId="17" fillId="0" borderId="4" xfId="77" applyNumberFormat="1" applyFont="1" applyFill="1" applyBorder="1" applyAlignment="1">
      <alignment horizontal="center" vertical="top" wrapText="1"/>
    </xf>
    <xf numFmtId="189" fontId="9" fillId="0" borderId="4" xfId="78" applyNumberFormat="1" applyFont="1" applyFill="1" applyBorder="1" applyAlignment="1">
      <alignment horizontal="right" vertical="top"/>
    </xf>
    <xf numFmtId="188" fontId="17" fillId="0" borderId="4" xfId="79" applyNumberFormat="1" applyFont="1" applyFill="1" applyBorder="1" applyAlignment="1">
      <alignment vertical="top"/>
    </xf>
    <xf numFmtId="0" fontId="17" fillId="0" borderId="4" xfId="73" applyFont="1" applyFill="1" applyBorder="1" applyAlignment="1">
      <alignment vertical="top" wrapText="1"/>
    </xf>
    <xf numFmtId="0" fontId="17" fillId="0" borderId="4" xfId="73" applyFont="1" applyBorder="1" applyAlignment="1">
      <alignment vertical="top"/>
    </xf>
    <xf numFmtId="49" fontId="17" fillId="0" borderId="4" xfId="73" applyNumberFormat="1" applyFont="1" applyFill="1" applyBorder="1" applyAlignment="1">
      <alignment horizontal="center" vertical="top"/>
    </xf>
    <xf numFmtId="1" fontId="17" fillId="0" borderId="4" xfId="73" applyNumberFormat="1" applyFont="1" applyFill="1" applyBorder="1" applyAlignment="1">
      <alignment horizontal="right" vertical="top"/>
    </xf>
    <xf numFmtId="188" fontId="9" fillId="0" borderId="4" xfId="75" applyNumberFormat="1" applyFont="1" applyFill="1" applyBorder="1" applyAlignment="1">
      <alignment vertical="top"/>
    </xf>
    <xf numFmtId="0" fontId="17" fillId="4" borderId="4" xfId="73" applyFont="1" applyFill="1" applyBorder="1" applyAlignment="1">
      <alignment vertical="top"/>
    </xf>
    <xf numFmtId="188" fontId="17" fillId="0" borderId="4" xfId="75" applyNumberFormat="1" applyFont="1" applyFill="1" applyBorder="1" applyAlignment="1">
      <alignment horizontal="right" vertical="top" wrapText="1"/>
    </xf>
    <xf numFmtId="189" fontId="5" fillId="0" borderId="4" xfId="78" applyNumberFormat="1" applyFont="1" applyFill="1" applyBorder="1" applyAlignment="1">
      <alignment horizontal="right" vertical="top"/>
    </xf>
    <xf numFmtId="189" fontId="9" fillId="0" borderId="4" xfId="80" applyNumberFormat="1" applyFont="1" applyFill="1" applyBorder="1" applyAlignment="1">
      <alignment horizontal="right" vertical="top"/>
    </xf>
    <xf numFmtId="49" fontId="17" fillId="0" borderId="4" xfId="73" applyNumberFormat="1" applyFont="1" applyFill="1" applyBorder="1" applyAlignment="1">
      <alignment horizontal="right" vertical="top"/>
    </xf>
    <xf numFmtId="189" fontId="5" fillId="0" borderId="4" xfId="80" applyNumberFormat="1" applyFont="1" applyFill="1" applyBorder="1" applyAlignment="1">
      <alignment horizontal="right" vertical="top"/>
    </xf>
    <xf numFmtId="0" fontId="9" fillId="0" borderId="4" xfId="73" applyFont="1" applyBorder="1" applyAlignment="1">
      <alignment horizontal="center" vertical="top"/>
    </xf>
    <xf numFmtId="0" fontId="9" fillId="0" borderId="4" xfId="81" applyFont="1" applyBorder="1" applyAlignment="1">
      <alignment horizontal="left" vertical="top" wrapText="1"/>
    </xf>
    <xf numFmtId="189" fontId="9" fillId="0" borderId="4" xfId="73" applyNumberFormat="1" applyFont="1" applyFill="1" applyBorder="1" applyAlignment="1">
      <alignment horizontal="right" vertical="top"/>
    </xf>
    <xf numFmtId="189" fontId="9" fillId="0" borderId="4" xfId="73" applyNumberFormat="1" applyFont="1" applyFill="1" applyBorder="1" applyAlignment="1">
      <alignment vertical="top"/>
    </xf>
    <xf numFmtId="189" fontId="5" fillId="0" borderId="4" xfId="73" applyNumberFormat="1" applyFont="1" applyFill="1" applyBorder="1" applyAlignment="1">
      <alignment horizontal="right" vertical="top"/>
    </xf>
    <xf numFmtId="0" fontId="9" fillId="0" borderId="4" xfId="73" applyNumberFormat="1" applyFont="1" applyFill="1" applyBorder="1" applyAlignment="1">
      <alignment horizontal="right" vertical="top"/>
    </xf>
    <xf numFmtId="14" fontId="5" fillId="0" borderId="4" xfId="73" applyNumberFormat="1" applyFont="1" applyFill="1" applyBorder="1" applyAlignment="1">
      <alignment horizontal="right" vertical="top"/>
    </xf>
    <xf numFmtId="189" fontId="9" fillId="0" borderId="4" xfId="81" applyNumberFormat="1" applyFont="1" applyFill="1" applyBorder="1" applyAlignment="1">
      <alignment horizontal="right" vertical="top"/>
    </xf>
    <xf numFmtId="189" fontId="9" fillId="0" borderId="4" xfId="73" applyNumberFormat="1" applyFont="1" applyBorder="1" applyAlignment="1">
      <alignment vertical="top"/>
    </xf>
    <xf numFmtId="0" fontId="9" fillId="0" borderId="4" xfId="73" applyFont="1" applyBorder="1" applyAlignment="1">
      <alignment vertical="top" wrapText="1"/>
    </xf>
    <xf numFmtId="0" fontId="9" fillId="0" borderId="4" xfId="73" applyFont="1" applyBorder="1" applyAlignment="1">
      <alignment vertical="top"/>
    </xf>
    <xf numFmtId="0" fontId="17" fillId="0" borderId="4" xfId="73" applyFont="1" applyBorder="1" applyAlignment="1">
      <alignment horizontal="center" vertical="top" wrapText="1"/>
    </xf>
    <xf numFmtId="0" fontId="17" fillId="0" borderId="4" xfId="73" applyFont="1" applyBorder="1" applyAlignment="1">
      <alignment horizontal="center" vertical="top"/>
    </xf>
    <xf numFmtId="49" fontId="9" fillId="0" borderId="4" xfId="73" applyNumberFormat="1" applyFont="1" applyFill="1" applyBorder="1" applyAlignment="1">
      <alignment horizontal="center" vertical="top"/>
    </xf>
    <xf numFmtId="1" fontId="9" fillId="0" borderId="4" xfId="73" applyNumberFormat="1" applyFont="1" applyFill="1" applyBorder="1" applyAlignment="1">
      <alignment horizontal="right" vertical="top"/>
    </xf>
    <xf numFmtId="0" fontId="9" fillId="0" borderId="4" xfId="81" applyFont="1" applyFill="1" applyBorder="1" applyAlignment="1">
      <alignment horizontal="left" vertical="top" wrapText="1"/>
    </xf>
    <xf numFmtId="3" fontId="17" fillId="0" borderId="4" xfId="73" applyNumberFormat="1" applyFont="1" applyFill="1" applyBorder="1" applyAlignment="1">
      <alignment horizontal="right" vertical="top" wrapText="1"/>
    </xf>
    <xf numFmtId="0" fontId="9" fillId="0" borderId="4" xfId="73" applyFont="1" applyFill="1" applyBorder="1" applyAlignment="1">
      <alignment horizontal="center" vertical="top"/>
    </xf>
    <xf numFmtId="0" fontId="17" fillId="0" borderId="4" xfId="62" applyFont="1" applyFill="1" applyBorder="1" applyAlignment="1">
      <alignment horizontal="center" vertical="top" wrapText="1"/>
    </xf>
    <xf numFmtId="0" fontId="9" fillId="0" borderId="4" xfId="73" applyFont="1" applyFill="1" applyBorder="1" applyAlignment="1">
      <alignment vertical="top"/>
    </xf>
    <xf numFmtId="3" fontId="5" fillId="0" borderId="4" xfId="73" applyNumberFormat="1" applyFont="1" applyFill="1" applyBorder="1" applyAlignment="1">
      <alignment horizontal="right" vertical="top" wrapText="1"/>
    </xf>
    <xf numFmtId="0" fontId="17" fillId="3" borderId="4" xfId="73" applyFont="1" applyFill="1" applyBorder="1" applyAlignment="1">
      <alignment horizontal="center" vertical="top"/>
    </xf>
    <xf numFmtId="188" fontId="9" fillId="0" borderId="4" xfId="75" applyNumberFormat="1" applyFont="1" applyFill="1" applyBorder="1" applyAlignment="1">
      <alignment horizontal="right" vertical="top" wrapText="1"/>
    </xf>
    <xf numFmtId="43" fontId="9" fillId="0" borderId="4" xfId="75" applyFont="1" applyFill="1" applyBorder="1" applyAlignment="1">
      <alignment vertical="top"/>
    </xf>
    <xf numFmtId="15" fontId="9" fillId="0" borderId="4" xfId="73" applyNumberFormat="1" applyFont="1" applyFill="1" applyBorder="1" applyAlignment="1">
      <alignment vertical="top"/>
    </xf>
    <xf numFmtId="0" fontId="5" fillId="0" borderId="4" xfId="73" applyFont="1" applyFill="1" applyBorder="1" applyAlignment="1">
      <alignment vertical="top"/>
    </xf>
    <xf numFmtId="0" fontId="17" fillId="0" borderId="4" xfId="73" applyFont="1" applyFill="1" applyBorder="1" applyAlignment="1">
      <alignment horizontal="right" vertical="top" wrapText="1"/>
    </xf>
    <xf numFmtId="0" fontId="17" fillId="0" borderId="4" xfId="77" applyFont="1" applyFill="1" applyBorder="1" applyAlignment="1">
      <alignment horizontal="center" vertical="top" wrapText="1"/>
    </xf>
    <xf numFmtId="0" fontId="17" fillId="0" borderId="4" xfId="73" applyFont="1" applyBorder="1" applyAlignment="1">
      <alignment vertical="top" wrapText="1"/>
    </xf>
    <xf numFmtId="188" fontId="17" fillId="0" borderId="4" xfId="73" applyNumberFormat="1" applyFont="1" applyFill="1" applyBorder="1" applyAlignment="1">
      <alignment vertical="top"/>
    </xf>
    <xf numFmtId="188" fontId="9" fillId="0" borderId="4" xfId="75" applyNumberFormat="1" applyFont="1" applyFill="1" applyBorder="1" applyAlignment="1">
      <alignment horizontal="center" vertical="top"/>
    </xf>
    <xf numFmtId="1" fontId="9" fillId="0" borderId="4" xfId="8" applyNumberFormat="1" applyFont="1" applyFill="1" applyBorder="1" applyAlignment="1">
      <alignment horizontal="right" vertical="top" wrapText="1"/>
    </xf>
    <xf numFmtId="188" fontId="5" fillId="0" borderId="4" xfId="30" applyNumberFormat="1" applyFont="1" applyFill="1" applyBorder="1" applyAlignment="1">
      <alignment vertical="top"/>
    </xf>
    <xf numFmtId="15" fontId="17" fillId="0" borderId="4" xfId="73" applyNumberFormat="1" applyFont="1" applyFill="1" applyBorder="1" applyAlignment="1">
      <alignment horizontal="center" vertical="top"/>
    </xf>
    <xf numFmtId="189" fontId="9" fillId="0" borderId="4" xfId="73" applyNumberFormat="1" applyFont="1" applyFill="1" applyBorder="1" applyAlignment="1">
      <alignment horizontal="left" vertical="top"/>
    </xf>
    <xf numFmtId="49" fontId="9" fillId="0" borderId="4" xfId="0" applyNumberFormat="1" applyFont="1" applyFill="1" applyBorder="1" applyAlignment="1">
      <alignment horizontal="center" vertical="top" wrapText="1"/>
    </xf>
    <xf numFmtId="0" fontId="9" fillId="0" borderId="4" xfId="0" applyFont="1" applyBorder="1" applyAlignment="1">
      <alignment vertical="top"/>
    </xf>
    <xf numFmtId="192" fontId="17" fillId="0" borderId="4" xfId="83" applyNumberFormat="1" applyFont="1" applyFill="1" applyBorder="1" applyAlignment="1">
      <alignment horizontal="right" vertical="top" wrapText="1"/>
    </xf>
    <xf numFmtId="0" fontId="9" fillId="0" borderId="4" xfId="81" applyFont="1" applyFill="1" applyBorder="1" applyAlignment="1">
      <alignment vertical="top" wrapText="1"/>
    </xf>
    <xf numFmtId="188" fontId="5" fillId="0" borderId="4" xfId="75" applyNumberFormat="1" applyFont="1" applyFill="1" applyBorder="1" applyAlignment="1">
      <alignment vertical="top"/>
    </xf>
    <xf numFmtId="49" fontId="17" fillId="0" borderId="4" xfId="73" applyNumberFormat="1" applyFont="1" applyBorder="1" applyAlignment="1">
      <alignment horizontal="center" vertical="top"/>
    </xf>
    <xf numFmtId="192" fontId="9" fillId="0" borderId="4" xfId="84" applyNumberFormat="1" applyFont="1" applyFill="1" applyBorder="1" applyAlignment="1">
      <alignment horizontal="right" vertical="top" wrapText="1"/>
    </xf>
    <xf numFmtId="189" fontId="9" fillId="5" borderId="4" xfId="78" applyNumberFormat="1" applyFont="1" applyFill="1" applyBorder="1" applyAlignment="1">
      <alignment horizontal="right" vertical="top"/>
    </xf>
    <xf numFmtId="188" fontId="9" fillId="0" borderId="4" xfId="30" applyNumberFormat="1" applyFont="1" applyFill="1" applyBorder="1" applyAlignment="1">
      <alignment vertical="top"/>
    </xf>
    <xf numFmtId="0" fontId="9" fillId="0" borderId="4" xfId="0" applyFont="1" applyFill="1" applyBorder="1" applyAlignment="1">
      <alignment horizontal="center" vertical="top"/>
    </xf>
    <xf numFmtId="14" fontId="9" fillId="0" borderId="4" xfId="73" applyNumberFormat="1" applyFont="1" applyFill="1" applyBorder="1" applyAlignment="1">
      <alignment horizontal="right" vertical="top"/>
    </xf>
    <xf numFmtId="192" fontId="9" fillId="0" borderId="4" xfId="83" applyNumberFormat="1" applyFont="1" applyFill="1" applyBorder="1" applyAlignment="1">
      <alignment horizontal="right" vertical="top" wrapText="1"/>
    </xf>
    <xf numFmtId="190" fontId="17" fillId="0" borderId="4" xfId="85" applyNumberFormat="1" applyFont="1" applyFill="1" applyBorder="1" applyAlignment="1">
      <alignment vertical="top"/>
    </xf>
    <xf numFmtId="188" fontId="9" fillId="0" borderId="4" xfId="79" applyNumberFormat="1" applyFont="1" applyFill="1" applyBorder="1" applyAlignment="1">
      <alignment horizontal="center" vertical="top"/>
    </xf>
    <xf numFmtId="0" fontId="9" fillId="0" borderId="4" xfId="73" applyFont="1" applyFill="1" applyBorder="1" applyAlignment="1">
      <alignment horizontal="center" vertical="top" wrapText="1"/>
    </xf>
    <xf numFmtId="49" fontId="9" fillId="0" borderId="4" xfId="73" applyNumberFormat="1" applyFont="1" applyFill="1" applyBorder="1" applyAlignment="1">
      <alignment horizontal="center" vertical="top" wrapText="1"/>
    </xf>
    <xf numFmtId="0" fontId="9" fillId="0" borderId="4" xfId="73" applyFont="1" applyFill="1" applyBorder="1" applyAlignment="1">
      <alignment horizontal="right" vertical="top" wrapText="1"/>
    </xf>
    <xf numFmtId="0" fontId="17" fillId="0" borderId="0" xfId="73" applyFont="1" applyFill="1" applyBorder="1"/>
    <xf numFmtId="0" fontId="17" fillId="0" borderId="0" xfId="73" applyFont="1" applyFill="1"/>
    <xf numFmtId="189" fontId="17" fillId="0" borderId="4" xfId="73" applyNumberFormat="1" applyFont="1" applyFill="1" applyBorder="1" applyAlignment="1">
      <alignment horizontal="right" vertical="top"/>
    </xf>
    <xf numFmtId="188" fontId="5" fillId="0" borderId="4" xfId="75" applyNumberFormat="1" applyFont="1" applyFill="1" applyBorder="1" applyAlignment="1">
      <alignment horizontal="center" vertical="top"/>
    </xf>
    <xf numFmtId="0" fontId="9" fillId="0" borderId="4" xfId="0" applyFont="1" applyBorder="1" applyAlignment="1">
      <alignment vertical="top" wrapText="1"/>
    </xf>
    <xf numFmtId="0" fontId="17" fillId="0" borderId="4" xfId="87" applyFont="1" applyFill="1" applyBorder="1" applyAlignment="1">
      <alignment horizontal="center" vertical="top" wrapText="1"/>
    </xf>
    <xf numFmtId="188" fontId="17" fillId="0" borderId="4" xfId="74" applyNumberFormat="1" applyFont="1" applyFill="1" applyBorder="1" applyAlignment="1">
      <alignment vertical="top" wrapText="1"/>
    </xf>
    <xf numFmtId="0" fontId="39" fillId="0" borderId="0" xfId="73" applyFont="1" applyAlignment="1">
      <alignment vertical="top"/>
    </xf>
    <xf numFmtId="0" fontId="14" fillId="7" borderId="4" xfId="0" applyFont="1" applyFill="1" applyBorder="1" applyAlignment="1">
      <alignment vertical="top" wrapText="1"/>
    </xf>
    <xf numFmtId="0" fontId="17" fillId="0" borderId="4" xfId="88" applyFont="1" applyFill="1" applyBorder="1" applyAlignment="1">
      <alignment vertical="top" wrapText="1"/>
    </xf>
    <xf numFmtId="188" fontId="17" fillId="0" borderId="4" xfId="89" applyNumberFormat="1" applyFont="1" applyFill="1" applyBorder="1" applyAlignment="1">
      <alignment horizontal="center" vertical="top" wrapText="1"/>
    </xf>
    <xf numFmtId="3" fontId="17" fillId="0" borderId="4" xfId="76" applyNumberFormat="1" applyFont="1" applyFill="1" applyBorder="1" applyAlignment="1">
      <alignment vertical="top" wrapText="1"/>
    </xf>
    <xf numFmtId="43" fontId="17" fillId="0" borderId="4" xfId="83" applyFont="1" applyFill="1" applyBorder="1" applyAlignment="1">
      <alignment vertical="top" wrapText="1"/>
    </xf>
    <xf numFmtId="0" fontId="9" fillId="0" borderId="4" xfId="8" applyFont="1" applyFill="1" applyBorder="1" applyAlignment="1">
      <alignment vertical="top" wrapText="1"/>
    </xf>
    <xf numFmtId="0" fontId="9" fillId="0" borderId="4" xfId="8" applyFont="1" applyFill="1" applyBorder="1" applyAlignment="1">
      <alignment horizontal="left" vertical="top" wrapText="1"/>
    </xf>
    <xf numFmtId="0" fontId="9" fillId="0" borderId="4" xfId="8" applyFont="1" applyFill="1" applyBorder="1" applyAlignment="1">
      <alignment horizontal="center" vertical="top" wrapText="1"/>
    </xf>
    <xf numFmtId="49" fontId="9" fillId="0" borderId="4" xfId="8" applyNumberFormat="1" applyFont="1" applyFill="1" applyBorder="1" applyAlignment="1">
      <alignment horizontal="center" vertical="top" wrapText="1"/>
    </xf>
    <xf numFmtId="0" fontId="9" fillId="0" borderId="4" xfId="0" applyFont="1" applyFill="1" applyBorder="1" applyAlignment="1">
      <alignment vertical="top"/>
    </xf>
    <xf numFmtId="15" fontId="9" fillId="0" borderId="4" xfId="0" applyNumberFormat="1" applyFont="1" applyFill="1" applyBorder="1" applyAlignment="1">
      <alignment vertical="top"/>
    </xf>
    <xf numFmtId="0" fontId="9" fillId="0" borderId="4" xfId="0" applyFont="1" applyFill="1" applyBorder="1" applyAlignment="1">
      <alignment horizontal="left" vertical="top" wrapText="1"/>
    </xf>
    <xf numFmtId="0" fontId="9" fillId="0" borderId="4" xfId="0" applyFont="1" applyFill="1" applyBorder="1" applyAlignment="1">
      <alignment horizontal="left" vertical="top"/>
    </xf>
    <xf numFmtId="49" fontId="9" fillId="0" borderId="4" xfId="0" applyNumberFormat="1" applyFont="1" applyFill="1" applyBorder="1" applyAlignment="1">
      <alignment vertical="top"/>
    </xf>
    <xf numFmtId="188" fontId="5" fillId="0" borderId="4" xfId="79" applyNumberFormat="1" applyFont="1" applyFill="1" applyBorder="1" applyAlignment="1">
      <alignment horizontal="center" vertical="top"/>
    </xf>
    <xf numFmtId="0" fontId="9" fillId="0" borderId="4" xfId="12" applyFont="1" applyFill="1" applyBorder="1" applyAlignment="1">
      <alignment vertical="top" wrapText="1"/>
    </xf>
    <xf numFmtId="188" fontId="8" fillId="0" borderId="4" xfId="75" applyNumberFormat="1" applyFont="1" applyFill="1" applyBorder="1" applyAlignment="1">
      <alignment vertical="top"/>
    </xf>
    <xf numFmtId="188" fontId="9" fillId="4" borderId="4" xfId="75" applyNumberFormat="1" applyFont="1" applyFill="1" applyBorder="1" applyAlignment="1">
      <alignment horizontal="center" vertical="top"/>
    </xf>
    <xf numFmtId="188" fontId="17" fillId="0" borderId="4" xfId="73" applyNumberFormat="1" applyFont="1" applyFill="1" applyBorder="1" applyAlignment="1">
      <alignment horizontal="center" vertical="top"/>
    </xf>
    <xf numFmtId="188" fontId="5" fillId="0" borderId="0" xfId="30" applyNumberFormat="1" applyFont="1"/>
    <xf numFmtId="0" fontId="19" fillId="0" borderId="0" xfId="41" applyFont="1" applyFill="1" applyBorder="1" applyAlignment="1"/>
    <xf numFmtId="188" fontId="19" fillId="0" borderId="0" xfId="1" applyNumberFormat="1" applyFont="1" applyAlignment="1">
      <alignment vertical="top"/>
    </xf>
    <xf numFmtId="0" fontId="7" fillId="15" borderId="3" xfId="0" applyFont="1" applyFill="1" applyBorder="1" applyAlignment="1">
      <alignment horizontal="center" vertical="top"/>
    </xf>
    <xf numFmtId="0" fontId="21" fillId="13" borderId="4" xfId="73" applyFont="1" applyFill="1" applyBorder="1" applyAlignment="1">
      <alignment horizontal="center" vertical="center"/>
    </xf>
    <xf numFmtId="0" fontId="21" fillId="13" borderId="4" xfId="73" applyFont="1" applyFill="1" applyBorder="1" applyAlignment="1">
      <alignment horizontal="center" vertical="center" wrapText="1"/>
    </xf>
    <xf numFmtId="3" fontId="17" fillId="0" borderId="4" xfId="73" applyNumberFormat="1" applyFont="1" applyFill="1" applyBorder="1" applyAlignment="1">
      <alignment horizontal="left" vertical="top" wrapText="1"/>
    </xf>
    <xf numFmtId="43" fontId="4" fillId="0" borderId="0" xfId="1" applyNumberFormat="1" applyFont="1" applyBorder="1" applyAlignment="1">
      <alignment horizontal="left" vertical="top" wrapText="1"/>
    </xf>
    <xf numFmtId="0" fontId="45" fillId="0" borderId="0" xfId="0" applyFont="1" applyAlignment="1">
      <alignment vertical="top"/>
    </xf>
    <xf numFmtId="0" fontId="5" fillId="0" borderId="0" xfId="0" applyFont="1" applyAlignment="1">
      <alignment vertical="top" wrapText="1"/>
    </xf>
    <xf numFmtId="0" fontId="14" fillId="0" borderId="1" xfId="0" applyFont="1" applyFill="1" applyBorder="1" applyAlignment="1">
      <alignment horizontal="center" vertical="top" wrapText="1"/>
    </xf>
    <xf numFmtId="0" fontId="5" fillId="0" borderId="15" xfId="0" applyFont="1" applyBorder="1" applyAlignment="1">
      <alignment horizontal="center" vertical="top" wrapText="1"/>
    </xf>
    <xf numFmtId="0" fontId="14" fillId="0" borderId="8" xfId="0" applyFont="1" applyFill="1" applyBorder="1" applyAlignment="1">
      <alignment horizontal="center" vertical="top" wrapText="1"/>
    </xf>
    <xf numFmtId="0" fontId="24" fillId="6" borderId="5" xfId="0" applyFont="1" applyFill="1" applyBorder="1" applyAlignment="1">
      <alignment horizontal="center" vertical="top" wrapText="1"/>
    </xf>
    <xf numFmtId="0" fontId="4" fillId="6" borderId="5" xfId="0" applyFont="1" applyFill="1" applyBorder="1" applyAlignment="1">
      <alignment horizontal="center" vertical="top" wrapText="1"/>
    </xf>
    <xf numFmtId="0" fontId="46" fillId="16" borderId="24" xfId="0" applyFont="1" applyFill="1" applyBorder="1" applyAlignment="1">
      <alignment vertical="top" wrapText="1"/>
    </xf>
    <xf numFmtId="0" fontId="5" fillId="0" borderId="0" xfId="0" applyFont="1" applyFill="1" applyAlignment="1">
      <alignment vertical="top" wrapText="1"/>
    </xf>
    <xf numFmtId="0" fontId="0" fillId="0" borderId="0" xfId="0" applyAlignment="1">
      <alignment vertical="top" wrapText="1"/>
    </xf>
    <xf numFmtId="0" fontId="46" fillId="16" borderId="4" xfId="0" applyFont="1" applyFill="1" applyBorder="1" applyAlignment="1">
      <alignment vertical="top" wrapText="1"/>
    </xf>
    <xf numFmtId="0" fontId="4" fillId="6" borderId="3" xfId="0" applyFont="1" applyFill="1" applyBorder="1" applyAlignment="1">
      <alignment horizontal="center" vertical="top" wrapText="1"/>
    </xf>
    <xf numFmtId="188" fontId="9" fillId="0" borderId="4" xfId="30" applyNumberFormat="1" applyFont="1" applyFill="1" applyBorder="1" applyAlignment="1">
      <alignment horizontal="center" vertical="top" wrapText="1"/>
    </xf>
    <xf numFmtId="0" fontId="9" fillId="0" borderId="4" xfId="0" applyFont="1" applyBorder="1" applyAlignment="1">
      <alignment horizontal="right" vertical="top"/>
    </xf>
    <xf numFmtId="188" fontId="9" fillId="0" borderId="4" xfId="0" applyNumberFormat="1" applyFont="1" applyFill="1" applyBorder="1" applyAlignment="1">
      <alignment vertical="top"/>
    </xf>
    <xf numFmtId="0" fontId="17" fillId="0" borderId="4" xfId="76" applyFont="1" applyFill="1" applyBorder="1" applyAlignment="1">
      <alignment vertical="top"/>
    </xf>
    <xf numFmtId="3" fontId="17" fillId="0" borderId="4" xfId="73" applyNumberFormat="1" applyFont="1" applyFill="1" applyBorder="1" applyAlignment="1">
      <alignment vertical="top" wrapText="1"/>
    </xf>
    <xf numFmtId="189" fontId="37" fillId="0" borderId="4" xfId="73" applyNumberFormat="1" applyFont="1" applyFill="1" applyBorder="1" applyAlignment="1">
      <alignment horizontal="left" vertical="top"/>
    </xf>
    <xf numFmtId="0" fontId="5" fillId="0" borderId="3" xfId="0" applyFont="1" applyFill="1" applyBorder="1" applyAlignment="1" applyProtection="1">
      <alignment horizontal="left" vertical="top" wrapText="1"/>
    </xf>
    <xf numFmtId="0" fontId="5" fillId="0" borderId="21" xfId="0" applyFont="1" applyFill="1" applyBorder="1" applyAlignment="1" applyProtection="1">
      <alignment horizontal="left" vertical="top" wrapText="1"/>
    </xf>
    <xf numFmtId="188" fontId="5" fillId="0" borderId="4" xfId="1" applyNumberFormat="1" applyFont="1" applyBorder="1" applyAlignment="1">
      <alignment horizontal="left" vertical="top" wrapText="1"/>
    </xf>
    <xf numFmtId="0" fontId="5" fillId="0" borderId="1" xfId="0" applyFont="1" applyBorder="1"/>
    <xf numFmtId="188" fontId="9" fillId="0" borderId="4" xfId="1" applyNumberFormat="1" applyFont="1" applyFill="1" applyBorder="1" applyAlignment="1">
      <alignment horizontal="right" vertical="top"/>
    </xf>
    <xf numFmtId="188" fontId="9" fillId="0" borderId="4" xfId="1" applyNumberFormat="1" applyFont="1" applyBorder="1" applyAlignment="1">
      <alignment vertical="top"/>
    </xf>
    <xf numFmtId="188" fontId="17" fillId="0" borderId="4" xfId="1" applyNumberFormat="1" applyFont="1" applyFill="1" applyBorder="1" applyAlignment="1">
      <alignment vertical="top"/>
    </xf>
    <xf numFmtId="188" fontId="9" fillId="0" borderId="4" xfId="1" applyNumberFormat="1" applyFont="1" applyFill="1" applyBorder="1" applyAlignment="1">
      <alignment vertical="top"/>
    </xf>
    <xf numFmtId="188" fontId="19" fillId="0" borderId="0" xfId="41" applyNumberFormat="1" applyFont="1" applyBorder="1" applyAlignment="1"/>
    <xf numFmtId="193" fontId="4" fillId="0" borderId="0" xfId="1" applyNumberFormat="1" applyFont="1" applyBorder="1" applyAlignment="1">
      <alignment vertical="top"/>
    </xf>
    <xf numFmtId="0" fontId="4" fillId="12" borderId="4" xfId="0" applyFont="1" applyFill="1" applyBorder="1" applyAlignment="1">
      <alignment horizontal="center" vertical="top" wrapText="1"/>
    </xf>
    <xf numFmtId="188" fontId="5" fillId="0" borderId="0" xfId="1" applyNumberFormat="1" applyFont="1" applyBorder="1" applyAlignment="1">
      <alignment vertical="top" wrapText="1"/>
    </xf>
    <xf numFmtId="0" fontId="0" fillId="0" borderId="0" xfId="0" applyBorder="1" applyAlignment="1">
      <alignment vertical="top" wrapText="1"/>
    </xf>
    <xf numFmtId="43" fontId="5" fillId="0" borderId="0" xfId="1" applyFont="1" applyAlignment="1">
      <alignment vertical="top" wrapText="1"/>
    </xf>
    <xf numFmtId="188" fontId="0" fillId="0" borderId="0" xfId="1" applyNumberFormat="1" applyFont="1" applyBorder="1" applyAlignment="1">
      <alignment vertical="top" wrapText="1"/>
    </xf>
    <xf numFmtId="0" fontId="4" fillId="17" borderId="4" xfId="41" applyFont="1" applyFill="1" applyBorder="1" applyAlignment="1">
      <alignment horizontal="center" vertical="top" wrapText="1"/>
    </xf>
    <xf numFmtId="188" fontId="21" fillId="12" borderId="5" xfId="74" applyNumberFormat="1" applyFont="1" applyFill="1" applyBorder="1" applyAlignment="1">
      <alignment horizontal="center" vertical="top" wrapText="1"/>
    </xf>
    <xf numFmtId="188" fontId="14" fillId="0" borderId="0" xfId="41" applyNumberFormat="1" applyFont="1"/>
    <xf numFmtId="188" fontId="14" fillId="0" borderId="4" xfId="1" applyNumberFormat="1" applyFont="1" applyBorder="1" applyAlignment="1">
      <alignment horizontal="left" vertical="top" wrapText="1"/>
    </xf>
    <xf numFmtId="0" fontId="9" fillId="0" borderId="1" xfId="0" applyFont="1" applyBorder="1" applyAlignment="1">
      <alignment vertical="top" wrapText="1"/>
    </xf>
    <xf numFmtId="0" fontId="5" fillId="0" borderId="3" xfId="0" applyFont="1" applyFill="1" applyBorder="1"/>
    <xf numFmtId="188" fontId="14" fillId="0" borderId="4" xfId="30" applyNumberFormat="1" applyFont="1" applyBorder="1" applyAlignment="1">
      <alignment vertical="top" wrapText="1"/>
    </xf>
    <xf numFmtId="0" fontId="7" fillId="2" borderId="4" xfId="0" applyFont="1" applyFill="1" applyBorder="1" applyAlignment="1">
      <alignment horizontal="center" vertical="top"/>
    </xf>
    <xf numFmtId="188" fontId="21" fillId="12" borderId="5" xfId="74" applyNumberFormat="1" applyFont="1" applyFill="1" applyBorder="1" applyAlignment="1">
      <alignment horizontal="center" vertical="center" wrapText="1"/>
    </xf>
    <xf numFmtId="188" fontId="5" fillId="0" borderId="0" xfId="0" applyNumberFormat="1" applyFont="1" applyAlignment="1">
      <alignment vertical="top" wrapText="1"/>
    </xf>
    <xf numFmtId="188" fontId="7" fillId="0" borderId="0" xfId="30" applyNumberFormat="1" applyFont="1"/>
    <xf numFmtId="0" fontId="14" fillId="0" borderId="0" xfId="41" applyFont="1" applyBorder="1" applyAlignment="1">
      <alignment wrapText="1"/>
    </xf>
    <xf numFmtId="0" fontId="17" fillId="0" borderId="0" xfId="73" applyFont="1" applyFill="1" applyAlignment="1">
      <alignment vertical="top"/>
    </xf>
    <xf numFmtId="3" fontId="5" fillId="0" borderId="4" xfId="0" applyNumberFormat="1" applyFont="1" applyFill="1" applyBorder="1" applyAlignment="1">
      <alignment horizontal="right" vertical="top" wrapText="1"/>
    </xf>
    <xf numFmtId="188" fontId="19" fillId="0" borderId="0" xfId="41" applyNumberFormat="1" applyFont="1" applyFill="1" applyBorder="1" applyAlignment="1"/>
    <xf numFmtId="0" fontId="4" fillId="15" borderId="6" xfId="41" applyFont="1" applyFill="1" applyBorder="1" applyAlignment="1">
      <alignment horizontal="center" vertical="top"/>
    </xf>
    <xf numFmtId="0" fontId="4" fillId="15" borderId="21" xfId="41" applyFont="1" applyFill="1" applyBorder="1" applyAlignment="1">
      <alignment horizontal="center" vertical="top"/>
    </xf>
    <xf numFmtId="0" fontId="4" fillId="0" borderId="4" xfId="0" applyFont="1" applyBorder="1" applyAlignment="1">
      <alignment horizontal="center" vertical="top"/>
    </xf>
    <xf numFmtId="0" fontId="7"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4" fillId="0" borderId="4" xfId="0" applyFont="1" applyBorder="1" applyAlignment="1">
      <alignment horizontal="center" vertical="top" wrapText="1"/>
    </xf>
    <xf numFmtId="0" fontId="7" fillId="0" borderId="4" xfId="0" applyFont="1" applyBorder="1" applyAlignment="1">
      <alignment horizontal="center" vertical="center"/>
    </xf>
    <xf numFmtId="0" fontId="4" fillId="12" borderId="4" xfId="0" applyFont="1" applyFill="1" applyBorder="1" applyAlignment="1">
      <alignment horizontal="center" vertical="top"/>
    </xf>
    <xf numFmtId="0" fontId="4" fillId="15" borderId="6" xfId="41" applyFont="1" applyFill="1" applyBorder="1" applyAlignment="1">
      <alignment horizontal="center"/>
    </xf>
    <xf numFmtId="0" fontId="4" fillId="15" borderId="21" xfId="41" applyFont="1" applyFill="1" applyBorder="1" applyAlignment="1">
      <alignment horizontal="center"/>
    </xf>
    <xf numFmtId="0" fontId="7" fillId="0" borderId="1" xfId="71" applyFont="1" applyFill="1" applyBorder="1" applyAlignment="1">
      <alignment horizontal="center" vertical="top"/>
    </xf>
    <xf numFmtId="0" fontId="7" fillId="0" borderId="3" xfId="71" applyFont="1" applyFill="1" applyBorder="1" applyAlignment="1">
      <alignment horizontal="center" vertical="top"/>
    </xf>
    <xf numFmtId="0" fontId="27" fillId="0" borderId="19" xfId="41" applyFont="1" applyBorder="1" applyAlignment="1">
      <alignment horizontal="center" vertical="center"/>
    </xf>
    <xf numFmtId="0" fontId="28" fillId="0" borderId="9" xfId="41" applyFont="1" applyBorder="1" applyAlignment="1">
      <alignment horizontal="center" vertical="center"/>
    </xf>
    <xf numFmtId="0" fontId="28" fillId="0" borderId="20" xfId="41" applyFont="1" applyBorder="1" applyAlignment="1">
      <alignment horizontal="center" vertical="center"/>
    </xf>
    <xf numFmtId="0" fontId="4" fillId="0" borderId="19" xfId="41" applyFont="1" applyFill="1" applyBorder="1" applyAlignment="1">
      <alignment horizontal="center"/>
    </xf>
    <xf numFmtId="0" fontId="4" fillId="0" borderId="20" xfId="41" applyFont="1" applyFill="1" applyBorder="1" applyAlignment="1">
      <alignment horizontal="center"/>
    </xf>
    <xf numFmtId="0" fontId="4" fillId="0" borderId="9" xfId="41" applyFont="1" applyFill="1" applyBorder="1" applyAlignment="1">
      <alignment horizontal="center"/>
    </xf>
    <xf numFmtId="0" fontId="26" fillId="0" borderId="5" xfId="41" applyFont="1" applyBorder="1" applyAlignment="1">
      <alignment horizontal="center"/>
    </xf>
    <xf numFmtId="0" fontId="4" fillId="12" borderId="1" xfId="0" applyFont="1" applyFill="1" applyBorder="1" applyAlignment="1">
      <alignment horizontal="center" vertical="top"/>
    </xf>
    <xf numFmtId="0" fontId="4" fillId="12" borderId="2" xfId="0" applyFont="1" applyFill="1" applyBorder="1" applyAlignment="1">
      <alignment horizontal="center" vertical="top"/>
    </xf>
    <xf numFmtId="0" fontId="4" fillId="12" borderId="3" xfId="0" applyFont="1" applyFill="1" applyBorder="1" applyAlignment="1">
      <alignment horizontal="center" vertical="top"/>
    </xf>
    <xf numFmtId="0" fontId="4" fillId="0" borderId="4" xfId="0" applyFont="1" applyFill="1" applyBorder="1" applyAlignment="1">
      <alignment horizontal="center" vertical="top"/>
    </xf>
  </cellXfs>
  <cellStyles count="90">
    <cellStyle name="Comma" xfId="1" builtinId="3"/>
    <cellStyle name="Comma 10" xfId="28"/>
    <cellStyle name="Comma 10 2" xfId="42"/>
    <cellStyle name="Comma 11" xfId="37"/>
    <cellStyle name="Comma 12 2" xfId="58"/>
    <cellStyle name="Comma 2" xfId="4"/>
    <cellStyle name="Comma 2 10" xfId="56"/>
    <cellStyle name="Comma 2 2" xfId="68"/>
    <cellStyle name="Comma 2 2 2" xfId="47"/>
    <cellStyle name="Comma 2 2 2 2" xfId="66"/>
    <cellStyle name="Comma 2 3" xfId="21"/>
    <cellStyle name="Comma 2 3 2" xfId="10"/>
    <cellStyle name="Comma 2 6" xfId="6"/>
    <cellStyle name="Comma 2 9 2 2 2" xfId="84"/>
    <cellStyle name="Comma 3" xfId="51"/>
    <cellStyle name="Comma 3 2" xfId="27"/>
    <cellStyle name="Comma 3 2 2" xfId="33"/>
    <cellStyle name="Comma 3 2 3" xfId="36"/>
    <cellStyle name="Comma 3 3" xfId="44"/>
    <cellStyle name="Comma 4" xfId="46"/>
    <cellStyle name="Comma 4 3" xfId="22"/>
    <cellStyle name="Comma 4 3 2" xfId="69"/>
    <cellStyle name="Comma 4 3 2 2 2 2" xfId="79"/>
    <cellStyle name="Comma 5 4" xfId="5"/>
    <cellStyle name="Comma 6 3" xfId="55"/>
    <cellStyle name="Comma 9" xfId="23"/>
    <cellStyle name="Comma 9 2 3 2 2 2" xfId="83"/>
    <cellStyle name="Comma 9 4" xfId="65"/>
    <cellStyle name="Normal" xfId="0" builtinId="0"/>
    <cellStyle name="Normal 10" xfId="7"/>
    <cellStyle name="Normal 13" xfId="9"/>
    <cellStyle name="Normal 2" xfId="2"/>
    <cellStyle name="Normal 2 2" xfId="26"/>
    <cellStyle name="Normal 2 2 2" xfId="78"/>
    <cellStyle name="Normal 2 2 2 2" xfId="87"/>
    <cellStyle name="Normal 2 2 4" xfId="16"/>
    <cellStyle name="Normal 2 3" xfId="38"/>
    <cellStyle name="Normal 2 4" xfId="40"/>
    <cellStyle name="Normal 3" xfId="52"/>
    <cellStyle name="Normal 3 3" xfId="88"/>
    <cellStyle name="Normal 4" xfId="54"/>
    <cellStyle name="Normal 4 2" xfId="35"/>
    <cellStyle name="Normal 5" xfId="17"/>
    <cellStyle name="Normal 5 2" xfId="50"/>
    <cellStyle name="Normal 5 2 2 2" xfId="57"/>
    <cellStyle name="Normal 7" xfId="45"/>
    <cellStyle name="Normal 8_พวงรายการพี่หญิงปรับแก้(ใหม่)" xfId="13"/>
    <cellStyle name="Normal_mask" xfId="81"/>
    <cellStyle name="Style 1 3" xfId="12"/>
    <cellStyle name="เครื่องหมายจุลภาค 10" xfId="86"/>
    <cellStyle name="เครื่องหมายจุลภาค 19" xfId="29"/>
    <cellStyle name="เครื่องหมายจุลภาค 2" xfId="20"/>
    <cellStyle name="เครื่องหมายจุลภาค 2 2" xfId="11"/>
    <cellStyle name="เครื่องหมายจุลภาค 2 2 10" xfId="34"/>
    <cellStyle name="เครื่องหมายจุลภาค 2 2 2" xfId="43"/>
    <cellStyle name="เครื่องหมายจุลภาค 2 2 3" xfId="25"/>
    <cellStyle name="เครื่องหมายจุลภาค 2 3 2" xfId="63"/>
    <cellStyle name="เครื่องหมายจุลภาค 2 3 2 2" xfId="75"/>
    <cellStyle name="เครื่องหมายจุลภาค 22 2 2 2 2" xfId="74"/>
    <cellStyle name="เครื่องหมายจุลภาค 3" xfId="24"/>
    <cellStyle name="เครื่องหมายจุลภาค 3 2 3" xfId="31"/>
    <cellStyle name="เครื่องหมายจุลภาค 3 4 3" xfId="89"/>
    <cellStyle name="เครื่องหมายจุลภาค 4" xfId="30"/>
    <cellStyle name="เครื่องหมายจุลภาค 4 2" xfId="85"/>
    <cellStyle name="เครื่องหมายจุลภาค 5" xfId="48"/>
    <cellStyle name="จุลภาค 2" xfId="39"/>
    <cellStyle name="จุลภาค 3" xfId="53"/>
    <cellStyle name="ปกติ 13" xfId="71"/>
    <cellStyle name="ปกติ 2" xfId="3"/>
    <cellStyle name="ปกติ 2 11" xfId="32"/>
    <cellStyle name="ปกติ 2 2" xfId="14"/>
    <cellStyle name="ปกติ 2 2 4" xfId="67"/>
    <cellStyle name="ปกติ 2 3 3" xfId="82"/>
    <cellStyle name="ปกติ 2 4" xfId="73"/>
    <cellStyle name="ปกติ 2 5" xfId="72"/>
    <cellStyle name="ปกติ 3" xfId="18"/>
    <cellStyle name="ปกติ 3 10" xfId="8"/>
    <cellStyle name="ปกติ 3 2" xfId="15"/>
    <cellStyle name="ปกติ 3 2 2" xfId="49"/>
    <cellStyle name="ปกติ 3 2 3" xfId="64"/>
    <cellStyle name="ปกติ 3 3" xfId="41"/>
    <cellStyle name="ปกติ 4" xfId="19"/>
    <cellStyle name="ปกติ 4 2" xfId="70"/>
    <cellStyle name="ปกติ 4 2 2" xfId="59"/>
    <cellStyle name="ปกติ 5" xfId="80"/>
    <cellStyle name="ปกติ 6 2" xfId="60"/>
    <cellStyle name="ปกติ 8 2" xfId="61"/>
    <cellStyle name="ปกติ_6.ก่อสร้างตติยภูมิ และ Excellent-12เมย53" xfId="77"/>
    <cellStyle name="ปกติ_บัญชีจัดสรรรายการรุภัณฑ์ ตาม พรบ 54-26สค53" xfId="76"/>
    <cellStyle name="ลักษณะ 1 3" xfId="62"/>
  </cellStyles>
  <dxfs count="0"/>
  <tableStyles count="0" defaultTableStyle="TableStyleMedium2" defaultPivotStyle="PivotStyleLight16"/>
  <colors>
    <mruColors>
      <color rgb="FFCEFAB0"/>
      <color rgb="FFFFA7A7"/>
      <color rgb="FFCCFFCC"/>
      <color rgb="FFAEEEF0"/>
      <color rgb="FF83E5E7"/>
      <color rgb="FF7DF22E"/>
      <color rgb="FFF379EA"/>
      <color rgb="FFED2FDF"/>
      <color rgb="FF9BF55D"/>
      <color rgb="FF9CE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hdbadmin\Desktop\&#3648;&#3607;&#3637;&#3618;&#3610;%2062\8.&#3591;&#3610;&#3621;&#3591;&#3607;&#3640;&#3609;%2062%20%2014%20&#3585;.&#3614;.%2061\2.&#3588;&#3635;&#3586;&#3629;%2062%20&#3591;&#3610;&#3610;&#3641;&#3619;&#3603;&#3634;&#3616;&#3634;&#3588;&#3648;&#3627;&#3609;&#3639;&#3629;%2014%20&#3585;.&#3614;.%20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รายโครงการ"/>
      <sheetName val="สรุปรายเขต"/>
      <sheetName val="สรุปแยกระดับบริการ "/>
      <sheetName val="สรุปแยกประเภท"/>
      <sheetName val="สรุประดับ+ประเภท"/>
      <sheetName val="กส.คก.ผู้สูงอายุ ภาคเหนือ"/>
      <sheetName val="กส.คก.Herbal city ภาคเหนือ"/>
      <sheetName val="คภ.คก.Herbal city ภาคเหนือ"/>
      <sheetName val="กส.คก.Green &amp; Clean ภาคเหนือ"/>
      <sheetName val="คภ.คก.ผู้สูงอายุ ภาคเหนือ"/>
      <sheetName val="คภ.คก. Safety People ภาคเหนือ"/>
      <sheetName val="กส.คก.Safety tourism ภาคเหนือ "/>
      <sheetName val="คภ.คก.Safety tourism ภาคเหนือ"/>
      <sheetName val="drop down list(ห้ามลบ)"/>
      <sheetName val="CHOICE"/>
      <sheetName val="LISTBUILD"/>
      <sheetName val="Sheet2"/>
    </sheetNames>
    <sheetDataSet>
      <sheetData sheetId="0">
        <row r="4">
          <cell r="A4" t="str">
            <v>ข้อมูล ณ วันที่ 14 กุมภาพันธ์ 2561</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pageSetUpPr fitToPage="1"/>
  </sheetPr>
  <dimension ref="A1:BF158"/>
  <sheetViews>
    <sheetView showGridLines="0" topLeftCell="A147" zoomScale="75" zoomScaleNormal="75" zoomScaleSheetLayoutView="80" workbookViewId="0">
      <selection activeCell="D11" sqref="D11"/>
    </sheetView>
  </sheetViews>
  <sheetFormatPr defaultRowHeight="13.8" outlineLevelCol="1"/>
  <cols>
    <col min="1" max="1" width="5.09765625" customWidth="1"/>
    <col min="2" max="2" width="7.8984375" customWidth="1"/>
    <col min="3" max="3" width="38.8984375" hidden="1" customWidth="1" outlineLevel="1"/>
    <col min="4" max="4" width="49.5" customWidth="1" collapsed="1"/>
    <col min="5" max="5" width="11.69921875" customWidth="1"/>
    <col min="6" max="6" width="19" hidden="1" customWidth="1" outlineLevel="1"/>
    <col min="7" max="7" width="8.09765625" hidden="1" customWidth="1" outlineLevel="1"/>
    <col min="8" max="8" width="15.8984375" hidden="1" customWidth="1" outlineLevel="1"/>
    <col min="9" max="9" width="19.69921875" hidden="1" customWidth="1" outlineLevel="1"/>
    <col min="10" max="10" width="22.19921875" customWidth="1" collapsed="1"/>
    <col min="11" max="11" width="11.09765625" customWidth="1"/>
    <col min="12" max="12" width="22.19921875" customWidth="1"/>
    <col min="13" max="13" width="23.69921875" customWidth="1"/>
    <col min="14" max="14" width="14.5" customWidth="1"/>
    <col min="15" max="15" width="12.09765625" customWidth="1"/>
    <col min="16" max="16" width="14" customWidth="1"/>
    <col min="17" max="18" width="9.3984375" customWidth="1"/>
    <col min="19" max="19" width="11.3984375" customWidth="1"/>
    <col min="20" max="20" width="50.19921875" hidden="1" customWidth="1"/>
    <col min="21" max="21" width="10" hidden="1" customWidth="1"/>
    <col min="22" max="23" width="14.09765625" hidden="1" customWidth="1"/>
    <col min="24" max="24" width="11" hidden="1" customWidth="1"/>
    <col min="25" max="25" width="12.3984375" hidden="1" customWidth="1"/>
    <col min="26" max="27" width="15.8984375" hidden="1" customWidth="1"/>
    <col min="28" max="28" width="19.3984375" hidden="1" customWidth="1"/>
    <col min="29" max="29" width="10.59765625" hidden="1" customWidth="1"/>
    <col min="30" max="30" width="11.8984375" hidden="1" customWidth="1"/>
    <col min="31" max="33" width="18.69921875" hidden="1" customWidth="1"/>
    <col min="34" max="35" width="18.69921875" style="46" hidden="1" customWidth="1"/>
    <col min="36" max="36" width="15.09765625" hidden="1" customWidth="1"/>
    <col min="37" max="37" width="12" hidden="1" customWidth="1"/>
    <col min="38" max="42" width="13.3984375" hidden="1" customWidth="1"/>
    <col min="43" max="43" width="15.19921875" hidden="1" customWidth="1"/>
    <col min="44" max="46" width="26.19921875" hidden="1" customWidth="1"/>
    <col min="47" max="47" width="30.19921875" hidden="1" customWidth="1"/>
    <col min="48" max="48" width="27.5" customWidth="1"/>
    <col min="49" max="49" width="15.59765625" customWidth="1"/>
    <col min="50" max="50" width="17.8984375" style="354" bestFit="1" customWidth="1"/>
    <col min="51" max="51" width="9" style="352"/>
    <col min="52" max="52" width="24.8984375" style="352" customWidth="1"/>
    <col min="53" max="53" width="12.69921875" style="352" customWidth="1"/>
    <col min="54" max="55" width="9" style="352"/>
    <col min="56" max="56" width="33.09765625" style="331" customWidth="1"/>
    <col min="57" max="57" width="30" style="331" customWidth="1"/>
    <col min="58" max="58" width="47.8984375" customWidth="1"/>
  </cols>
  <sheetData>
    <row r="1" spans="1:58" hidden="1"/>
    <row r="2" spans="1:58" s="3" customFormat="1" ht="28.5" customHeight="1">
      <c r="A2" s="1" t="s">
        <v>1325</v>
      </c>
      <c r="B2" s="2"/>
      <c r="C2" s="2"/>
      <c r="D2" s="2"/>
      <c r="E2" s="2"/>
      <c r="F2" s="2"/>
      <c r="G2" s="2"/>
      <c r="H2" s="2"/>
      <c r="I2" s="2"/>
      <c r="J2" s="2"/>
      <c r="K2" s="2"/>
      <c r="L2" s="2"/>
      <c r="M2" s="2"/>
      <c r="N2" s="2"/>
      <c r="O2" s="2"/>
      <c r="P2" s="2"/>
      <c r="Q2" s="2"/>
      <c r="R2" s="2"/>
      <c r="S2" s="2"/>
      <c r="T2" s="2"/>
      <c r="U2" s="2"/>
      <c r="X2" s="2"/>
      <c r="Y2" s="2"/>
      <c r="Z2" s="2"/>
      <c r="AA2" s="2"/>
      <c r="AB2" s="2"/>
      <c r="AC2" s="2"/>
      <c r="AH2" s="4"/>
      <c r="AI2" s="54"/>
      <c r="AX2" s="351"/>
      <c r="AY2" s="54"/>
      <c r="AZ2" s="54"/>
      <c r="BA2" s="54"/>
      <c r="BB2" s="323"/>
      <c r="BC2" s="353"/>
      <c r="BD2" s="323"/>
      <c r="BE2" s="323"/>
      <c r="BF2" s="323"/>
    </row>
    <row r="3" spans="1:58" s="3" customFormat="1" ht="23.4">
      <c r="A3" s="1" t="s">
        <v>2</v>
      </c>
      <c r="B3" s="2"/>
      <c r="C3" s="2"/>
      <c r="D3" s="2"/>
      <c r="E3" s="2"/>
      <c r="F3" s="2"/>
      <c r="G3" s="2"/>
      <c r="H3" s="2"/>
      <c r="I3" s="2"/>
      <c r="J3" s="2"/>
      <c r="K3" s="2"/>
      <c r="L3" s="2"/>
      <c r="M3" s="2"/>
      <c r="N3" s="2"/>
      <c r="O3" s="2"/>
      <c r="P3" s="2"/>
      <c r="Q3" s="2"/>
      <c r="R3" s="2"/>
      <c r="S3" s="2"/>
      <c r="T3" s="2"/>
      <c r="U3" s="2"/>
      <c r="X3" s="2"/>
      <c r="Y3" s="2"/>
      <c r="Z3" s="2"/>
      <c r="AA3" s="2"/>
      <c r="AB3" s="2"/>
      <c r="AC3" s="2"/>
      <c r="AH3" s="4"/>
      <c r="AI3" s="54"/>
      <c r="AX3" s="351"/>
      <c r="AY3" s="54"/>
      <c r="AZ3" s="54"/>
      <c r="BA3" s="54"/>
      <c r="BB3" s="54"/>
      <c r="BC3" s="54"/>
      <c r="BD3" s="54"/>
      <c r="BE3" s="54"/>
    </row>
    <row r="4" spans="1:58" s="3" customFormat="1" ht="23.4">
      <c r="A4" s="1" t="s">
        <v>1193</v>
      </c>
      <c r="B4" s="5"/>
      <c r="C4" s="5"/>
      <c r="D4" s="107"/>
      <c r="E4" s="5"/>
      <c r="F4" s="5"/>
      <c r="G4" s="8"/>
      <c r="H4" s="6"/>
      <c r="I4" s="7"/>
      <c r="J4" s="349"/>
      <c r="K4" s="349"/>
      <c r="L4" s="349"/>
      <c r="M4" s="58"/>
      <c r="N4" s="6"/>
      <c r="O4" s="5"/>
      <c r="P4" s="5"/>
      <c r="Q4" s="8"/>
      <c r="R4" s="5"/>
      <c r="S4" s="8"/>
      <c r="T4" s="8"/>
      <c r="U4" s="5"/>
      <c r="X4" s="5"/>
      <c r="Y4" s="5"/>
      <c r="Z4" s="5"/>
      <c r="AA4" s="5"/>
      <c r="AB4" s="5"/>
      <c r="AC4" s="5"/>
      <c r="AH4" s="9"/>
      <c r="AI4" s="9"/>
      <c r="AX4" s="351"/>
      <c r="AY4" s="54"/>
      <c r="AZ4" s="54"/>
      <c r="BA4" s="54"/>
      <c r="BB4" s="54"/>
      <c r="BC4" s="54"/>
      <c r="BD4" s="54"/>
      <c r="BE4" s="54"/>
    </row>
    <row r="5" spans="1:58" s="3" customFormat="1" ht="23.4">
      <c r="A5" s="1" t="s">
        <v>1897</v>
      </c>
      <c r="B5" s="5"/>
      <c r="C5" s="5"/>
      <c r="D5" s="5"/>
      <c r="E5" s="5"/>
      <c r="M5" s="7"/>
      <c r="N5" s="5"/>
      <c r="O5" s="5"/>
      <c r="P5" s="5"/>
      <c r="Q5" s="5"/>
      <c r="R5" s="5"/>
      <c r="S5" s="5"/>
      <c r="T5" s="5"/>
      <c r="U5" s="5"/>
      <c r="X5" s="5"/>
      <c r="Y5" s="5"/>
      <c r="Z5" s="5"/>
      <c r="AA5" s="5"/>
      <c r="AB5" s="5"/>
      <c r="AC5" s="5"/>
      <c r="AH5" s="9"/>
      <c r="AI5" s="9"/>
      <c r="AX5" s="351"/>
      <c r="AY5" s="54"/>
      <c r="AZ5" s="54"/>
      <c r="BA5" s="54"/>
      <c r="BB5" s="54"/>
      <c r="BC5" s="54"/>
      <c r="BD5" s="54"/>
      <c r="BE5" s="54"/>
    </row>
    <row r="6" spans="1:58" s="3" customFormat="1" ht="23.4">
      <c r="A6" s="1"/>
      <c r="B6" s="5"/>
      <c r="C6" s="5"/>
      <c r="D6" s="5"/>
      <c r="E6" s="5"/>
      <c r="F6" s="372" t="s">
        <v>1326</v>
      </c>
      <c r="G6" s="372"/>
      <c r="H6" s="372"/>
      <c r="I6" s="372"/>
      <c r="J6" s="379" t="s">
        <v>1904</v>
      </c>
      <c r="K6" s="379"/>
      <c r="L6" s="379"/>
      <c r="M6" s="5"/>
      <c r="N6" s="5"/>
      <c r="O6" s="5"/>
      <c r="P6" s="5"/>
      <c r="Q6" s="5"/>
      <c r="R6" s="5"/>
      <c r="S6" s="5"/>
      <c r="T6" s="5"/>
      <c r="U6" s="5"/>
      <c r="X6" s="5"/>
      <c r="Y6" s="5"/>
      <c r="Z6" s="5"/>
      <c r="AA6" s="5"/>
      <c r="AB6" s="5"/>
      <c r="AC6" s="5"/>
      <c r="AH6" s="9"/>
      <c r="AI6" s="9"/>
      <c r="AR6" s="373"/>
      <c r="AS6" s="373"/>
      <c r="AT6" s="373"/>
      <c r="AX6" s="351"/>
      <c r="AY6" s="54"/>
      <c r="AZ6" s="54"/>
      <c r="BA6" s="54"/>
      <c r="BB6" s="54"/>
      <c r="BC6" s="54"/>
      <c r="BD6" s="54"/>
      <c r="BE6" s="54"/>
    </row>
    <row r="7" spans="1:58" s="3" customFormat="1" ht="25.5" customHeight="1">
      <c r="A7" s="60"/>
      <c r="B7" s="60"/>
      <c r="C7" s="49"/>
      <c r="D7" s="57"/>
      <c r="E7" s="11">
        <f t="shared" ref="E7:L7" si="0">SUBTOTAL(9,E9:E158)</f>
        <v>0</v>
      </c>
      <c r="F7" s="11">
        <f t="shared" si="0"/>
        <v>69902000</v>
      </c>
      <c r="G7" s="11">
        <f t="shared" si="0"/>
        <v>30</v>
      </c>
      <c r="H7" s="11">
        <f t="shared" si="0"/>
        <v>70330000</v>
      </c>
      <c r="I7" s="11">
        <f t="shared" si="0"/>
        <v>70330000</v>
      </c>
      <c r="J7" s="11">
        <f t="shared" si="0"/>
        <v>69902000</v>
      </c>
      <c r="K7" s="11">
        <f t="shared" si="0"/>
        <v>30</v>
      </c>
      <c r="L7" s="11">
        <f t="shared" si="0"/>
        <v>70330000</v>
      </c>
      <c r="M7" s="321"/>
      <c r="N7" s="10"/>
      <c r="O7" s="10"/>
      <c r="P7" s="10"/>
      <c r="Q7" s="10"/>
      <c r="R7" s="59" t="s">
        <v>477</v>
      </c>
      <c r="S7" s="10"/>
      <c r="T7" s="10"/>
      <c r="U7" s="10"/>
      <c r="X7" s="60"/>
      <c r="Y7" s="10"/>
      <c r="Z7" s="377" t="s">
        <v>1308</v>
      </c>
      <c r="AA7" s="377"/>
      <c r="AB7" s="377"/>
      <c r="AC7" s="377"/>
      <c r="AE7" s="378" t="s">
        <v>1309</v>
      </c>
      <c r="AF7" s="378"/>
      <c r="AG7" s="378"/>
      <c r="AH7" s="378"/>
      <c r="AI7" s="378"/>
      <c r="AJ7" s="109"/>
      <c r="AK7" s="109"/>
      <c r="AL7" s="374" t="s">
        <v>3</v>
      </c>
      <c r="AM7" s="375"/>
      <c r="AN7" s="375"/>
      <c r="AO7" s="375"/>
      <c r="AP7" s="376"/>
      <c r="AR7" s="171" t="s">
        <v>461</v>
      </c>
      <c r="AS7" s="169" t="s">
        <v>1318</v>
      </c>
      <c r="AT7" s="362" t="s">
        <v>1319</v>
      </c>
      <c r="AU7" s="109"/>
      <c r="AV7" s="370" t="s">
        <v>1503</v>
      </c>
      <c r="AW7" s="371"/>
      <c r="AX7" s="11"/>
      <c r="AY7" s="351"/>
      <c r="AZ7" s="351"/>
      <c r="BA7" s="351"/>
      <c r="BB7" s="351"/>
      <c r="BC7" s="351"/>
      <c r="BD7" s="54"/>
      <c r="BE7" s="54"/>
    </row>
    <row r="8" spans="1:58" s="13" customFormat="1" ht="49.5" customHeight="1">
      <c r="A8" s="122" t="s">
        <v>0</v>
      </c>
      <c r="B8" s="327" t="s">
        <v>4</v>
      </c>
      <c r="C8" s="328" t="s">
        <v>5</v>
      </c>
      <c r="D8" s="328" t="s">
        <v>1903</v>
      </c>
      <c r="E8" s="122" t="s">
        <v>8</v>
      </c>
      <c r="F8" s="122" t="s">
        <v>6</v>
      </c>
      <c r="G8" s="122" t="s">
        <v>7</v>
      </c>
      <c r="H8" s="122" t="s">
        <v>9</v>
      </c>
      <c r="I8" s="122" t="s">
        <v>10</v>
      </c>
      <c r="J8" s="350" t="s">
        <v>6</v>
      </c>
      <c r="K8" s="350" t="s">
        <v>7</v>
      </c>
      <c r="L8" s="350" t="s">
        <v>1327</v>
      </c>
      <c r="M8" s="122" t="s">
        <v>11</v>
      </c>
      <c r="N8" s="122" t="s">
        <v>12</v>
      </c>
      <c r="O8" s="122" t="s">
        <v>13</v>
      </c>
      <c r="P8" s="122" t="s">
        <v>14</v>
      </c>
      <c r="Q8" s="122" t="s">
        <v>15</v>
      </c>
      <c r="R8" s="122" t="s">
        <v>16</v>
      </c>
      <c r="S8" s="122" t="s">
        <v>17</v>
      </c>
      <c r="T8" s="122" t="s">
        <v>18</v>
      </c>
      <c r="U8" s="122" t="s">
        <v>19</v>
      </c>
      <c r="V8" s="122" t="s">
        <v>20</v>
      </c>
      <c r="W8" s="122" t="s">
        <v>21</v>
      </c>
      <c r="X8" s="12" t="s">
        <v>22</v>
      </c>
      <c r="Y8" s="122" t="s">
        <v>23</v>
      </c>
      <c r="Z8" s="122" t="s">
        <v>24</v>
      </c>
      <c r="AA8" s="122" t="s">
        <v>25</v>
      </c>
      <c r="AB8" s="122" t="s">
        <v>26</v>
      </c>
      <c r="AC8" s="122" t="s">
        <v>478</v>
      </c>
      <c r="AD8" s="122" t="s">
        <v>27</v>
      </c>
      <c r="AE8" s="122" t="s">
        <v>28</v>
      </c>
      <c r="AF8" s="122" t="s">
        <v>29</v>
      </c>
      <c r="AG8" s="122" t="s">
        <v>30</v>
      </c>
      <c r="AH8" s="124" t="s">
        <v>33</v>
      </c>
      <c r="AI8" s="123" t="s">
        <v>34</v>
      </c>
      <c r="AJ8" s="122" t="s">
        <v>31</v>
      </c>
      <c r="AK8" s="122" t="s">
        <v>32</v>
      </c>
      <c r="AL8" s="123" t="s">
        <v>36</v>
      </c>
      <c r="AM8" s="123" t="s">
        <v>37</v>
      </c>
      <c r="AN8" s="123" t="s">
        <v>38</v>
      </c>
      <c r="AO8" s="125" t="s">
        <v>39</v>
      </c>
      <c r="AP8" s="123" t="s">
        <v>40</v>
      </c>
      <c r="AQ8" s="126" t="s">
        <v>1311</v>
      </c>
      <c r="AR8" s="47" t="s">
        <v>1320</v>
      </c>
      <c r="AS8" s="47" t="s">
        <v>1321</v>
      </c>
      <c r="AT8" s="47" t="s">
        <v>1321</v>
      </c>
      <c r="AU8" s="333" t="s">
        <v>35</v>
      </c>
      <c r="AV8" s="317" t="s">
        <v>1503</v>
      </c>
      <c r="AW8" s="317" t="s">
        <v>35</v>
      </c>
      <c r="AX8" s="351"/>
      <c r="AY8" s="54"/>
      <c r="AZ8" s="54"/>
      <c r="BA8" s="54"/>
      <c r="BB8" s="54"/>
      <c r="BC8" s="54"/>
      <c r="BD8" s="323"/>
      <c r="BE8" s="323"/>
    </row>
    <row r="9" spans="1:58" s="30" customFormat="1" ht="72" hidden="1" customHeight="1">
      <c r="A9" s="326">
        <v>2</v>
      </c>
      <c r="B9" s="82">
        <v>1</v>
      </c>
      <c r="C9" s="33" t="s">
        <v>1307</v>
      </c>
      <c r="D9" s="166" t="s">
        <v>1710</v>
      </c>
      <c r="E9" s="164" t="s">
        <v>41</v>
      </c>
      <c r="F9" s="104">
        <v>1000000</v>
      </c>
      <c r="G9" s="83">
        <v>1</v>
      </c>
      <c r="H9" s="105">
        <v>1000000</v>
      </c>
      <c r="I9" s="105">
        <v>1000000</v>
      </c>
      <c r="J9" s="162">
        <f t="shared" ref="J9:J18" si="1">L9/K9</f>
        <v>1000000</v>
      </c>
      <c r="K9" s="162">
        <v>1</v>
      </c>
      <c r="L9" s="162">
        <v>1000000</v>
      </c>
      <c r="M9" s="118" t="s">
        <v>465</v>
      </c>
      <c r="N9" s="341" t="s">
        <v>109</v>
      </c>
      <c r="O9" s="117" t="s">
        <v>110</v>
      </c>
      <c r="P9" s="117" t="s">
        <v>111</v>
      </c>
      <c r="Q9" s="20" t="s">
        <v>82</v>
      </c>
      <c r="R9" s="20" t="s">
        <v>82</v>
      </c>
      <c r="S9" s="17" t="s">
        <v>425</v>
      </c>
      <c r="T9" s="17" t="s">
        <v>1324</v>
      </c>
      <c r="U9" s="56"/>
      <c r="V9" s="56"/>
      <c r="W9" s="56"/>
      <c r="X9" s="84" t="s">
        <v>475</v>
      </c>
      <c r="Y9" s="56"/>
      <c r="Z9" s="22" t="s">
        <v>43</v>
      </c>
      <c r="AA9" s="22" t="s">
        <v>64</v>
      </c>
      <c r="AB9" s="23" t="s">
        <v>65</v>
      </c>
      <c r="AC9" s="112" t="s">
        <v>1300</v>
      </c>
      <c r="AD9" s="22" t="s">
        <v>46</v>
      </c>
      <c r="AE9" s="56"/>
      <c r="AF9" s="56"/>
      <c r="AG9" s="56"/>
      <c r="AH9" s="29"/>
      <c r="AI9" s="29"/>
      <c r="AJ9" s="56"/>
      <c r="AK9" s="56"/>
      <c r="AL9" s="360"/>
      <c r="AM9" s="29"/>
      <c r="AN9" s="29"/>
      <c r="AO9" s="114"/>
      <c r="AP9" s="29"/>
      <c r="AQ9" s="17" t="s">
        <v>1306</v>
      </c>
      <c r="AR9" s="24"/>
      <c r="AS9" s="24"/>
      <c r="AT9" s="343"/>
      <c r="AU9" s="56"/>
      <c r="AV9" s="44"/>
      <c r="AW9" s="17"/>
      <c r="AX9" s="364"/>
      <c r="AY9" s="364"/>
      <c r="AZ9" s="364"/>
      <c r="BA9" s="364"/>
      <c r="BB9" s="323"/>
      <c r="BC9" s="54"/>
      <c r="BD9" s="323"/>
      <c r="BE9" s="323"/>
      <c r="BF9" s="330"/>
    </row>
    <row r="10" spans="1:58" s="30" customFormat="1" ht="72" hidden="1" customHeight="1">
      <c r="A10" s="324">
        <v>2</v>
      </c>
      <c r="B10" s="82">
        <v>2</v>
      </c>
      <c r="C10" s="33" t="s">
        <v>1307</v>
      </c>
      <c r="D10" s="166" t="s">
        <v>1647</v>
      </c>
      <c r="E10" s="165" t="s">
        <v>41</v>
      </c>
      <c r="F10" s="79">
        <v>1000000</v>
      </c>
      <c r="G10" s="34">
        <v>1</v>
      </c>
      <c r="H10" s="50">
        <v>1000000</v>
      </c>
      <c r="I10" s="50">
        <v>1000000</v>
      </c>
      <c r="J10" s="162">
        <f t="shared" si="1"/>
        <v>1000000</v>
      </c>
      <c r="K10" s="162">
        <v>1</v>
      </c>
      <c r="L10" s="162">
        <v>1000000</v>
      </c>
      <c r="M10" s="118" t="s">
        <v>129</v>
      </c>
      <c r="N10" s="340" t="s">
        <v>130</v>
      </c>
      <c r="O10" s="118" t="s">
        <v>131</v>
      </c>
      <c r="P10" s="118" t="s">
        <v>132</v>
      </c>
      <c r="Q10" s="20" t="s">
        <v>82</v>
      </c>
      <c r="R10" s="20" t="s">
        <v>82</v>
      </c>
      <c r="S10" s="17" t="s">
        <v>425</v>
      </c>
      <c r="T10" s="17" t="s">
        <v>1324</v>
      </c>
      <c r="U10" s="29"/>
      <c r="V10" s="29"/>
      <c r="W10" s="29"/>
      <c r="X10" s="23" t="s">
        <v>475</v>
      </c>
      <c r="Y10" s="29"/>
      <c r="Z10" s="22" t="s">
        <v>43</v>
      </c>
      <c r="AA10" s="22" t="s">
        <v>64</v>
      </c>
      <c r="AB10" s="23" t="s">
        <v>65</v>
      </c>
      <c r="AC10" s="102" t="s">
        <v>1304</v>
      </c>
      <c r="AD10" s="22" t="s">
        <v>46</v>
      </c>
      <c r="AE10" s="29"/>
      <c r="AF10" s="29"/>
      <c r="AG10" s="29"/>
      <c r="AH10" s="29"/>
      <c r="AI10" s="29"/>
      <c r="AJ10" s="29"/>
      <c r="AK10" s="29"/>
      <c r="AL10" s="360"/>
      <c r="AM10" s="29"/>
      <c r="AN10" s="29"/>
      <c r="AO10" s="114"/>
      <c r="AP10" s="29"/>
      <c r="AQ10" s="17" t="s">
        <v>1306</v>
      </c>
      <c r="AR10" s="24"/>
      <c r="AS10" s="24"/>
      <c r="AT10" s="343"/>
      <c r="AU10" s="29"/>
      <c r="AV10" s="44"/>
      <c r="AW10" s="17"/>
      <c r="AX10" s="364"/>
      <c r="AY10" s="364"/>
      <c r="AZ10" s="364"/>
      <c r="BA10" s="364"/>
      <c r="BB10" s="323"/>
      <c r="BC10" s="54"/>
      <c r="BD10" s="323"/>
      <c r="BE10" s="323"/>
      <c r="BF10" s="330"/>
    </row>
    <row r="11" spans="1:58" s="30" customFormat="1" ht="72" customHeight="1">
      <c r="A11" s="324">
        <v>2</v>
      </c>
      <c r="B11" s="82">
        <v>3</v>
      </c>
      <c r="C11" s="33" t="s">
        <v>1307</v>
      </c>
      <c r="D11" s="166" t="s">
        <v>1732</v>
      </c>
      <c r="E11" s="165" t="s">
        <v>41</v>
      </c>
      <c r="F11" s="368">
        <v>1000000</v>
      </c>
      <c r="G11" s="34">
        <v>1</v>
      </c>
      <c r="H11" s="50">
        <v>1000000</v>
      </c>
      <c r="I11" s="50">
        <v>1000000</v>
      </c>
      <c r="J11" s="162">
        <f t="shared" si="1"/>
        <v>1000000</v>
      </c>
      <c r="K11" s="162">
        <v>1</v>
      </c>
      <c r="L11" s="162">
        <v>1000000</v>
      </c>
      <c r="M11" s="118" t="s">
        <v>115</v>
      </c>
      <c r="N11" s="340" t="s">
        <v>109</v>
      </c>
      <c r="O11" s="118" t="s">
        <v>116</v>
      </c>
      <c r="P11" s="118" t="s">
        <v>117</v>
      </c>
      <c r="Q11" s="34" t="s">
        <v>42</v>
      </c>
      <c r="R11" s="34" t="s">
        <v>42</v>
      </c>
      <c r="S11" s="17" t="s">
        <v>425</v>
      </c>
      <c r="T11" s="17" t="s">
        <v>1324</v>
      </c>
      <c r="U11" s="29"/>
      <c r="V11" s="29"/>
      <c r="W11" s="29"/>
      <c r="X11" s="23" t="s">
        <v>475</v>
      </c>
      <c r="Y11" s="29"/>
      <c r="Z11" s="22" t="s">
        <v>43</v>
      </c>
      <c r="AA11" s="22" t="s">
        <v>64</v>
      </c>
      <c r="AB11" s="23" t="s">
        <v>65</v>
      </c>
      <c r="AC11" s="102" t="s">
        <v>1301</v>
      </c>
      <c r="AD11" s="22" t="s">
        <v>46</v>
      </c>
      <c r="AE11" s="29"/>
      <c r="AF11" s="29"/>
      <c r="AG11" s="29"/>
      <c r="AH11" s="29"/>
      <c r="AI11" s="29"/>
      <c r="AJ11" s="29"/>
      <c r="AK11" s="29"/>
      <c r="AL11" s="360"/>
      <c r="AM11" s="29"/>
      <c r="AN11" s="29"/>
      <c r="AO11" s="114"/>
      <c r="AP11" s="29"/>
      <c r="AQ11" s="17" t="s">
        <v>1306</v>
      </c>
      <c r="AR11" s="24"/>
      <c r="AS11" s="24"/>
      <c r="AT11" s="343"/>
      <c r="AU11" s="29"/>
      <c r="AV11" s="44"/>
      <c r="AW11" s="17"/>
      <c r="AX11" s="364"/>
      <c r="AY11" s="364"/>
      <c r="AZ11" s="364"/>
      <c r="BA11" s="364"/>
      <c r="BB11" s="323"/>
      <c r="BC11" s="54"/>
      <c r="BD11" s="323"/>
      <c r="BE11" s="323"/>
      <c r="BF11" s="330"/>
    </row>
    <row r="12" spans="1:58" s="30" customFormat="1" ht="72" hidden="1" customHeight="1">
      <c r="A12" s="324">
        <v>2</v>
      </c>
      <c r="B12" s="82">
        <v>4</v>
      </c>
      <c r="C12" s="33" t="s">
        <v>1307</v>
      </c>
      <c r="D12" s="166" t="s">
        <v>1661</v>
      </c>
      <c r="E12" s="165" t="s">
        <v>41</v>
      </c>
      <c r="F12" s="79">
        <v>1000000</v>
      </c>
      <c r="G12" s="34">
        <v>1</v>
      </c>
      <c r="H12" s="50">
        <v>1000000</v>
      </c>
      <c r="I12" s="50">
        <v>1000000</v>
      </c>
      <c r="J12" s="162">
        <f t="shared" si="1"/>
        <v>1000000</v>
      </c>
      <c r="K12" s="162">
        <v>1</v>
      </c>
      <c r="L12" s="162">
        <v>1000000</v>
      </c>
      <c r="M12" s="118" t="s">
        <v>125</v>
      </c>
      <c r="N12" s="340" t="s">
        <v>126</v>
      </c>
      <c r="O12" s="118" t="s">
        <v>126</v>
      </c>
      <c r="P12" s="118" t="s">
        <v>127</v>
      </c>
      <c r="Q12" s="20" t="s">
        <v>42</v>
      </c>
      <c r="R12" s="20" t="s">
        <v>42</v>
      </c>
      <c r="S12" s="17" t="s">
        <v>425</v>
      </c>
      <c r="T12" s="33" t="s">
        <v>1324</v>
      </c>
      <c r="U12" s="29"/>
      <c r="V12" s="29"/>
      <c r="W12" s="29"/>
      <c r="X12" s="23" t="s">
        <v>475</v>
      </c>
      <c r="Y12" s="29"/>
      <c r="Z12" s="22" t="s">
        <v>43</v>
      </c>
      <c r="AA12" s="22" t="s">
        <v>64</v>
      </c>
      <c r="AB12" s="23" t="s">
        <v>65</v>
      </c>
      <c r="AC12" s="102" t="s">
        <v>1298</v>
      </c>
      <c r="AD12" s="22" t="s">
        <v>46</v>
      </c>
      <c r="AE12" s="29"/>
      <c r="AF12" s="29"/>
      <c r="AG12" s="29"/>
      <c r="AH12" s="29"/>
      <c r="AI12" s="29"/>
      <c r="AJ12" s="29"/>
      <c r="AK12" s="29"/>
      <c r="AL12" s="360"/>
      <c r="AM12" s="29"/>
      <c r="AN12" s="29"/>
      <c r="AO12" s="114"/>
      <c r="AP12" s="29"/>
      <c r="AQ12" s="17" t="s">
        <v>1306</v>
      </c>
      <c r="AR12" s="24"/>
      <c r="AS12" s="24"/>
      <c r="AT12" s="343"/>
      <c r="AU12" s="29"/>
      <c r="AV12" s="44"/>
      <c r="AW12" s="17"/>
      <c r="AX12" s="364"/>
      <c r="AY12" s="364"/>
      <c r="AZ12" s="364"/>
      <c r="BA12" s="364"/>
      <c r="BB12" s="323"/>
      <c r="BC12" s="54"/>
      <c r="BD12" s="323"/>
      <c r="BE12" s="323"/>
      <c r="BF12" s="330"/>
    </row>
    <row r="13" spans="1:58" s="30" customFormat="1" ht="72" hidden="1" customHeight="1">
      <c r="A13" s="324">
        <v>2</v>
      </c>
      <c r="B13" s="82">
        <v>5</v>
      </c>
      <c r="C13" s="33" t="s">
        <v>1307</v>
      </c>
      <c r="D13" s="166" t="s">
        <v>1697</v>
      </c>
      <c r="E13" s="165" t="s">
        <v>41</v>
      </c>
      <c r="F13" s="79">
        <v>1000000</v>
      </c>
      <c r="G13" s="34">
        <v>1</v>
      </c>
      <c r="H13" s="50">
        <v>1000000</v>
      </c>
      <c r="I13" s="50">
        <v>1000000</v>
      </c>
      <c r="J13" s="162">
        <f t="shared" si="1"/>
        <v>1000000</v>
      </c>
      <c r="K13" s="162">
        <v>1</v>
      </c>
      <c r="L13" s="162">
        <v>1000000</v>
      </c>
      <c r="M13" s="118" t="s">
        <v>134</v>
      </c>
      <c r="N13" s="340" t="s">
        <v>135</v>
      </c>
      <c r="O13" s="118" t="s">
        <v>136</v>
      </c>
      <c r="P13" s="118" t="s">
        <v>123</v>
      </c>
      <c r="Q13" s="20" t="s">
        <v>42</v>
      </c>
      <c r="R13" s="20" t="s">
        <v>42</v>
      </c>
      <c r="S13" s="17" t="s">
        <v>425</v>
      </c>
      <c r="T13" s="17" t="s">
        <v>1324</v>
      </c>
      <c r="U13" s="29"/>
      <c r="V13" s="29"/>
      <c r="W13" s="29"/>
      <c r="X13" s="23" t="s">
        <v>475</v>
      </c>
      <c r="Y13" s="29"/>
      <c r="Z13" s="22" t="s">
        <v>43</v>
      </c>
      <c r="AA13" s="22" t="s">
        <v>64</v>
      </c>
      <c r="AB13" s="23" t="s">
        <v>65</v>
      </c>
      <c r="AC13" s="102" t="s">
        <v>1302</v>
      </c>
      <c r="AD13" s="22" t="s">
        <v>46</v>
      </c>
      <c r="AE13" s="29"/>
      <c r="AF13" s="29"/>
      <c r="AG13" s="29"/>
      <c r="AH13" s="29"/>
      <c r="AI13" s="29"/>
      <c r="AJ13" s="29"/>
      <c r="AK13" s="29"/>
      <c r="AL13" s="360"/>
      <c r="AM13" s="29"/>
      <c r="AN13" s="29"/>
      <c r="AO13" s="114"/>
      <c r="AP13" s="29"/>
      <c r="AQ13" s="17" t="s">
        <v>1306</v>
      </c>
      <c r="AR13" s="24"/>
      <c r="AS13" s="24"/>
      <c r="AT13" s="343"/>
      <c r="AU13" s="29"/>
      <c r="AV13" s="44"/>
      <c r="AW13" s="17"/>
      <c r="AX13" s="364"/>
      <c r="AY13" s="364"/>
      <c r="AZ13" s="364"/>
      <c r="BA13" s="364"/>
      <c r="BB13" s="323"/>
      <c r="BC13" s="54"/>
      <c r="BD13" s="323"/>
      <c r="BE13" s="323"/>
      <c r="BF13" s="330"/>
    </row>
    <row r="14" spans="1:58" s="30" customFormat="1" ht="72" hidden="1" customHeight="1">
      <c r="A14" s="324">
        <v>2</v>
      </c>
      <c r="B14" s="82">
        <v>6</v>
      </c>
      <c r="C14" s="33" t="s">
        <v>1307</v>
      </c>
      <c r="D14" s="166" t="s">
        <v>1660</v>
      </c>
      <c r="E14" s="165" t="s">
        <v>41</v>
      </c>
      <c r="F14" s="79">
        <v>1000000</v>
      </c>
      <c r="G14" s="34">
        <v>1</v>
      </c>
      <c r="H14" s="50">
        <v>1000000</v>
      </c>
      <c r="I14" s="50">
        <v>1000000</v>
      </c>
      <c r="J14" s="162">
        <f t="shared" si="1"/>
        <v>1000000</v>
      </c>
      <c r="K14" s="162">
        <v>1</v>
      </c>
      <c r="L14" s="162">
        <v>1000000</v>
      </c>
      <c r="M14" s="118" t="s">
        <v>138</v>
      </c>
      <c r="N14" s="340" t="s">
        <v>139</v>
      </c>
      <c r="O14" s="118" t="s">
        <v>140</v>
      </c>
      <c r="P14" s="118" t="s">
        <v>127</v>
      </c>
      <c r="Q14" s="20" t="s">
        <v>42</v>
      </c>
      <c r="R14" s="20" t="s">
        <v>42</v>
      </c>
      <c r="S14" s="17" t="s">
        <v>425</v>
      </c>
      <c r="T14" s="33" t="s">
        <v>1324</v>
      </c>
      <c r="U14" s="29"/>
      <c r="V14" s="29"/>
      <c r="W14" s="29"/>
      <c r="X14" s="23" t="s">
        <v>475</v>
      </c>
      <c r="Y14" s="29"/>
      <c r="Z14" s="22" t="s">
        <v>43</v>
      </c>
      <c r="AA14" s="22" t="s">
        <v>64</v>
      </c>
      <c r="AB14" s="23" t="s">
        <v>65</v>
      </c>
      <c r="AC14" s="102" t="s">
        <v>1299</v>
      </c>
      <c r="AD14" s="22" t="s">
        <v>46</v>
      </c>
      <c r="AE14" s="29"/>
      <c r="AF14" s="29"/>
      <c r="AG14" s="29"/>
      <c r="AH14" s="29"/>
      <c r="AI14" s="29"/>
      <c r="AJ14" s="29"/>
      <c r="AK14" s="29"/>
      <c r="AL14" s="360"/>
      <c r="AM14" s="29"/>
      <c r="AN14" s="29"/>
      <c r="AO14" s="114"/>
      <c r="AP14" s="29"/>
      <c r="AQ14" s="17" t="s">
        <v>1306</v>
      </c>
      <c r="AR14" s="24"/>
      <c r="AS14" s="24"/>
      <c r="AT14" s="343"/>
      <c r="AU14" s="29"/>
      <c r="AV14" s="44"/>
      <c r="AW14" s="17"/>
      <c r="AX14" s="364"/>
      <c r="AY14" s="364"/>
      <c r="AZ14" s="364"/>
      <c r="BA14" s="364"/>
      <c r="BB14" s="323"/>
      <c r="BC14" s="54"/>
      <c r="BD14" s="323"/>
      <c r="BE14" s="323"/>
      <c r="BF14" s="330"/>
    </row>
    <row r="15" spans="1:58" s="30" customFormat="1" ht="72" hidden="1" customHeight="1">
      <c r="A15" s="324">
        <v>2</v>
      </c>
      <c r="B15" s="82">
        <v>7</v>
      </c>
      <c r="C15" s="33" t="s">
        <v>1307</v>
      </c>
      <c r="D15" s="166" t="s">
        <v>1698</v>
      </c>
      <c r="E15" s="165" t="s">
        <v>41</v>
      </c>
      <c r="F15" s="79">
        <v>1000000</v>
      </c>
      <c r="G15" s="34">
        <v>1</v>
      </c>
      <c r="H15" s="50">
        <v>1000000</v>
      </c>
      <c r="I15" s="50">
        <v>1000000</v>
      </c>
      <c r="J15" s="162">
        <f t="shared" si="1"/>
        <v>1000000</v>
      </c>
      <c r="K15" s="162">
        <v>1</v>
      </c>
      <c r="L15" s="162">
        <v>1000000</v>
      </c>
      <c r="M15" s="118" t="s">
        <v>120</v>
      </c>
      <c r="N15" s="340" t="s">
        <v>121</v>
      </c>
      <c r="O15" s="118" t="s">
        <v>122</v>
      </c>
      <c r="P15" s="118" t="s">
        <v>123</v>
      </c>
      <c r="Q15" s="20" t="s">
        <v>79</v>
      </c>
      <c r="R15" s="20" t="s">
        <v>79</v>
      </c>
      <c r="S15" s="17" t="s">
        <v>425</v>
      </c>
      <c r="T15" s="17" t="s">
        <v>1324</v>
      </c>
      <c r="U15" s="29"/>
      <c r="V15" s="29"/>
      <c r="W15" s="29"/>
      <c r="X15" s="23" t="s">
        <v>475</v>
      </c>
      <c r="Y15" s="29"/>
      <c r="Z15" s="22" t="s">
        <v>43</v>
      </c>
      <c r="AA15" s="22" t="s">
        <v>64</v>
      </c>
      <c r="AB15" s="23" t="s">
        <v>65</v>
      </c>
      <c r="AC15" s="102" t="s">
        <v>1303</v>
      </c>
      <c r="AD15" s="22" t="s">
        <v>46</v>
      </c>
      <c r="AE15" s="29"/>
      <c r="AF15" s="29"/>
      <c r="AG15" s="29"/>
      <c r="AH15" s="29"/>
      <c r="AI15" s="29"/>
      <c r="AJ15" s="29"/>
      <c r="AK15" s="29"/>
      <c r="AL15" s="360"/>
      <c r="AM15" s="29"/>
      <c r="AN15" s="29"/>
      <c r="AO15" s="114"/>
      <c r="AP15" s="29"/>
      <c r="AQ15" s="17" t="s">
        <v>1306</v>
      </c>
      <c r="AR15" s="24"/>
      <c r="AS15" s="24"/>
      <c r="AT15" s="343"/>
      <c r="AU15" s="29"/>
      <c r="AV15" s="44"/>
      <c r="AW15" s="17"/>
      <c r="AX15" s="364"/>
      <c r="AY15" s="364"/>
      <c r="AZ15" s="364"/>
      <c r="BA15" s="364"/>
      <c r="BB15" s="323"/>
      <c r="BC15" s="54"/>
      <c r="BD15" s="323"/>
      <c r="BE15" s="323"/>
      <c r="BF15" s="330"/>
    </row>
    <row r="16" spans="1:58" s="13" customFormat="1" ht="72" hidden="1" customHeight="1">
      <c r="A16" s="325">
        <v>2</v>
      </c>
      <c r="B16" s="45">
        <v>8</v>
      </c>
      <c r="C16" s="24" t="s">
        <v>104</v>
      </c>
      <c r="D16" s="166" t="s">
        <v>1620</v>
      </c>
      <c r="E16" s="163" t="s">
        <v>74</v>
      </c>
      <c r="F16" s="15">
        <v>428000</v>
      </c>
      <c r="G16" s="20">
        <v>1</v>
      </c>
      <c r="H16" s="16">
        <f t="shared" ref="H16:H34" si="2">+F16*G16</f>
        <v>428000</v>
      </c>
      <c r="I16" s="16">
        <f t="shared" ref="I16:I34" si="3">+H16</f>
        <v>428000</v>
      </c>
      <c r="J16" s="162">
        <f t="shared" si="1"/>
        <v>428000</v>
      </c>
      <c r="K16" s="162">
        <v>1</v>
      </c>
      <c r="L16" s="162">
        <v>428000</v>
      </c>
      <c r="M16" s="22" t="s">
        <v>173</v>
      </c>
      <c r="N16" s="53" t="s">
        <v>174</v>
      </c>
      <c r="O16" s="18" t="s">
        <v>131</v>
      </c>
      <c r="P16" s="18" t="s">
        <v>132</v>
      </c>
      <c r="Q16" s="20" t="s">
        <v>69</v>
      </c>
      <c r="R16" s="20" t="s">
        <v>69</v>
      </c>
      <c r="S16" s="18" t="s">
        <v>426</v>
      </c>
      <c r="T16" s="18" t="s">
        <v>175</v>
      </c>
      <c r="U16" s="21">
        <v>6255</v>
      </c>
      <c r="V16" s="21">
        <v>2100200160</v>
      </c>
      <c r="W16" s="21">
        <v>2100200160</v>
      </c>
      <c r="X16" s="14" t="s">
        <v>475</v>
      </c>
      <c r="Y16" s="18"/>
      <c r="Z16" s="22" t="s">
        <v>43</v>
      </c>
      <c r="AA16" s="22" t="s">
        <v>76</v>
      </c>
      <c r="AB16" s="23" t="s">
        <v>77</v>
      </c>
      <c r="AC16" s="23" t="s">
        <v>602</v>
      </c>
      <c r="AD16" s="22" t="s">
        <v>73</v>
      </c>
      <c r="AE16" s="33" t="s">
        <v>70</v>
      </c>
      <c r="AF16" s="22"/>
      <c r="AG16" s="39"/>
      <c r="AH16" s="29"/>
      <c r="AI16" s="29"/>
      <c r="AJ16" s="37" t="s">
        <v>49</v>
      </c>
      <c r="AK16" s="22">
        <v>86371</v>
      </c>
      <c r="AL16" s="119" t="s">
        <v>50</v>
      </c>
      <c r="AM16" s="32" t="s">
        <v>50</v>
      </c>
      <c r="AN16" s="32" t="s">
        <v>114</v>
      </c>
      <c r="AO16" s="115" t="s">
        <v>50</v>
      </c>
      <c r="AP16" s="32" t="s">
        <v>50</v>
      </c>
      <c r="AQ16" s="29"/>
      <c r="AR16" s="24"/>
      <c r="AS16" s="24"/>
      <c r="AT16" s="343"/>
      <c r="AU16" s="22"/>
      <c r="AV16" s="44"/>
      <c r="AW16" s="26"/>
      <c r="AX16" s="364"/>
      <c r="AY16" s="364"/>
      <c r="AZ16" s="364"/>
      <c r="BA16" s="364"/>
      <c r="BB16" s="323"/>
      <c r="BC16" s="54"/>
      <c r="BD16" s="323"/>
      <c r="BE16" s="323"/>
      <c r="BF16" s="323"/>
    </row>
    <row r="17" spans="1:58" s="13" customFormat="1" ht="72" hidden="1" customHeight="1">
      <c r="A17" s="325">
        <v>2</v>
      </c>
      <c r="B17" s="45">
        <v>9</v>
      </c>
      <c r="C17" s="24" t="s">
        <v>1803</v>
      </c>
      <c r="D17" s="166" t="s">
        <v>1621</v>
      </c>
      <c r="E17" s="163" t="s">
        <v>74</v>
      </c>
      <c r="F17" s="19">
        <v>321000</v>
      </c>
      <c r="G17" s="20">
        <v>1</v>
      </c>
      <c r="H17" s="16">
        <f t="shared" si="2"/>
        <v>321000</v>
      </c>
      <c r="I17" s="16">
        <f t="shared" si="3"/>
        <v>321000</v>
      </c>
      <c r="J17" s="162">
        <f t="shared" si="1"/>
        <v>321000</v>
      </c>
      <c r="K17" s="162">
        <v>1</v>
      </c>
      <c r="L17" s="162">
        <v>321000</v>
      </c>
      <c r="M17" s="22" t="s">
        <v>176</v>
      </c>
      <c r="N17" s="53" t="s">
        <v>177</v>
      </c>
      <c r="O17" s="18" t="s">
        <v>171</v>
      </c>
      <c r="P17" s="18" t="s">
        <v>132</v>
      </c>
      <c r="Q17" s="20" t="s">
        <v>69</v>
      </c>
      <c r="R17" s="20" t="s">
        <v>69</v>
      </c>
      <c r="S17" s="18" t="s">
        <v>426</v>
      </c>
      <c r="T17" s="18" t="s">
        <v>178</v>
      </c>
      <c r="U17" s="21">
        <v>6287</v>
      </c>
      <c r="V17" s="21">
        <v>2100200160</v>
      </c>
      <c r="W17" s="21">
        <v>2100200160</v>
      </c>
      <c r="X17" s="14" t="s">
        <v>475</v>
      </c>
      <c r="Y17" s="18"/>
      <c r="Z17" s="22" t="s">
        <v>43</v>
      </c>
      <c r="AA17" s="22" t="s">
        <v>76</v>
      </c>
      <c r="AB17" s="23" t="s">
        <v>77</v>
      </c>
      <c r="AC17" s="23" t="s">
        <v>603</v>
      </c>
      <c r="AD17" s="22" t="s">
        <v>73</v>
      </c>
      <c r="AE17" s="33" t="s">
        <v>70</v>
      </c>
      <c r="AF17" s="22"/>
      <c r="AG17" s="39"/>
      <c r="AH17" s="29"/>
      <c r="AI17" s="29"/>
      <c r="AJ17" s="28" t="s">
        <v>49</v>
      </c>
      <c r="AK17" s="22">
        <v>86373</v>
      </c>
      <c r="AL17" s="119" t="s">
        <v>50</v>
      </c>
      <c r="AM17" s="32" t="s">
        <v>50</v>
      </c>
      <c r="AN17" s="32" t="s">
        <v>114</v>
      </c>
      <c r="AO17" s="115" t="s">
        <v>50</v>
      </c>
      <c r="AP17" s="32" t="s">
        <v>50</v>
      </c>
      <c r="AQ17" s="29"/>
      <c r="AR17" s="24"/>
      <c r="AS17" s="24"/>
      <c r="AT17" s="343"/>
      <c r="AU17" s="22"/>
      <c r="AV17" s="44"/>
      <c r="AW17" s="26"/>
      <c r="AX17" s="364"/>
      <c r="AY17" s="364"/>
      <c r="AZ17" s="364"/>
      <c r="BA17" s="364"/>
      <c r="BB17" s="323"/>
      <c r="BC17" s="54"/>
      <c r="BD17" s="323"/>
      <c r="BE17" s="323"/>
      <c r="BF17" s="323"/>
    </row>
    <row r="18" spans="1:58" s="13" customFormat="1" ht="72" hidden="1" customHeight="1">
      <c r="A18" s="325">
        <v>2</v>
      </c>
      <c r="B18" s="45">
        <v>10</v>
      </c>
      <c r="C18" s="24" t="s">
        <v>1803</v>
      </c>
      <c r="D18" s="166" t="s">
        <v>1622</v>
      </c>
      <c r="E18" s="163" t="s">
        <v>74</v>
      </c>
      <c r="F18" s="19">
        <v>321000</v>
      </c>
      <c r="G18" s="20">
        <v>1</v>
      </c>
      <c r="H18" s="16">
        <f t="shared" si="2"/>
        <v>321000</v>
      </c>
      <c r="I18" s="16">
        <f t="shared" si="3"/>
        <v>321000</v>
      </c>
      <c r="J18" s="162">
        <f t="shared" si="1"/>
        <v>321000</v>
      </c>
      <c r="K18" s="162">
        <v>1</v>
      </c>
      <c r="L18" s="162">
        <v>321000</v>
      </c>
      <c r="M18" s="22" t="s">
        <v>179</v>
      </c>
      <c r="N18" s="53" t="s">
        <v>180</v>
      </c>
      <c r="O18" s="18" t="s">
        <v>168</v>
      </c>
      <c r="P18" s="18" t="s">
        <v>132</v>
      </c>
      <c r="Q18" s="20" t="s">
        <v>69</v>
      </c>
      <c r="R18" s="20" t="s">
        <v>69</v>
      </c>
      <c r="S18" s="17" t="s">
        <v>425</v>
      </c>
      <c r="T18" s="18" t="s">
        <v>181</v>
      </c>
      <c r="U18" s="21">
        <v>6327</v>
      </c>
      <c r="V18" s="21">
        <v>2100200160</v>
      </c>
      <c r="W18" s="21">
        <v>2100200160</v>
      </c>
      <c r="X18" s="14" t="s">
        <v>475</v>
      </c>
      <c r="Y18" s="18"/>
      <c r="Z18" s="22" t="s">
        <v>43</v>
      </c>
      <c r="AA18" s="22" t="s">
        <v>76</v>
      </c>
      <c r="AB18" s="23" t="s">
        <v>77</v>
      </c>
      <c r="AC18" s="23" t="s">
        <v>604</v>
      </c>
      <c r="AD18" s="22" t="s">
        <v>73</v>
      </c>
      <c r="AE18" s="33" t="s">
        <v>70</v>
      </c>
      <c r="AF18" s="22"/>
      <c r="AG18" s="22"/>
      <c r="AH18" s="29"/>
      <c r="AI18" s="29"/>
      <c r="AJ18" s="28" t="s">
        <v>49</v>
      </c>
      <c r="AK18" s="22">
        <v>86372</v>
      </c>
      <c r="AL18" s="119" t="s">
        <v>50</v>
      </c>
      <c r="AM18" s="32" t="s">
        <v>50</v>
      </c>
      <c r="AN18" s="32" t="s">
        <v>114</v>
      </c>
      <c r="AO18" s="115" t="s">
        <v>50</v>
      </c>
      <c r="AP18" s="32" t="s">
        <v>50</v>
      </c>
      <c r="AQ18" s="17"/>
      <c r="AR18" s="24"/>
      <c r="AS18" s="24"/>
      <c r="AT18" s="343"/>
      <c r="AU18" s="22"/>
      <c r="AV18" s="44"/>
      <c r="AW18" s="26"/>
      <c r="AX18" s="364"/>
      <c r="AY18" s="364"/>
      <c r="AZ18" s="364"/>
      <c r="BA18" s="364"/>
      <c r="BB18" s="323"/>
      <c r="BC18" s="54"/>
      <c r="BD18" s="323"/>
      <c r="BE18" s="323"/>
      <c r="BF18" s="323"/>
    </row>
    <row r="19" spans="1:58" s="13" customFormat="1" ht="96" hidden="1" customHeight="1">
      <c r="A19" s="325">
        <v>2</v>
      </c>
      <c r="B19" s="45">
        <v>12</v>
      </c>
      <c r="C19" s="24" t="s">
        <v>427</v>
      </c>
      <c r="D19" s="166" t="s">
        <v>1634</v>
      </c>
      <c r="E19" s="163" t="s">
        <v>41</v>
      </c>
      <c r="F19" s="19">
        <v>645000</v>
      </c>
      <c r="G19" s="20">
        <v>1</v>
      </c>
      <c r="H19" s="16">
        <f t="shared" si="2"/>
        <v>645000</v>
      </c>
      <c r="I19" s="16">
        <f t="shared" si="3"/>
        <v>645000</v>
      </c>
      <c r="J19" s="162">
        <f t="shared" ref="J19:J27" si="4">L19/K19</f>
        <v>645000</v>
      </c>
      <c r="K19" s="162">
        <v>1</v>
      </c>
      <c r="L19" s="162">
        <v>645000</v>
      </c>
      <c r="M19" s="22" t="s">
        <v>163</v>
      </c>
      <c r="N19" s="53" t="s">
        <v>109</v>
      </c>
      <c r="O19" s="18" t="s">
        <v>164</v>
      </c>
      <c r="P19" s="18" t="s">
        <v>132</v>
      </c>
      <c r="Q19" s="20" t="s">
        <v>57</v>
      </c>
      <c r="R19" s="20" t="s">
        <v>57</v>
      </c>
      <c r="S19" s="17" t="s">
        <v>425</v>
      </c>
      <c r="T19" s="18" t="s">
        <v>279</v>
      </c>
      <c r="U19" s="21">
        <v>11163</v>
      </c>
      <c r="V19" s="21">
        <v>2100200160</v>
      </c>
      <c r="W19" s="21">
        <v>2100200160</v>
      </c>
      <c r="X19" s="14" t="s">
        <v>475</v>
      </c>
      <c r="Y19" s="18"/>
      <c r="Z19" s="22" t="s">
        <v>43</v>
      </c>
      <c r="AA19" s="22" t="s">
        <v>64</v>
      </c>
      <c r="AB19" s="23" t="s">
        <v>65</v>
      </c>
      <c r="AC19" s="23" t="s">
        <v>644</v>
      </c>
      <c r="AD19" s="22" t="s">
        <v>46</v>
      </c>
      <c r="AE19" s="33" t="s">
        <v>47</v>
      </c>
      <c r="AF19" s="22"/>
      <c r="AG19" s="39"/>
      <c r="AH19" s="29"/>
      <c r="AI19" s="29"/>
      <c r="AJ19" s="28" t="s">
        <v>49</v>
      </c>
      <c r="AK19" s="22">
        <v>86394</v>
      </c>
      <c r="AL19" s="119" t="s">
        <v>50</v>
      </c>
      <c r="AM19" s="32" t="s">
        <v>50</v>
      </c>
      <c r="AN19" s="32" t="s">
        <v>114</v>
      </c>
      <c r="AO19" s="115" t="s">
        <v>50</v>
      </c>
      <c r="AP19" s="32" t="s">
        <v>50</v>
      </c>
      <c r="AQ19" s="29"/>
      <c r="AR19" s="24"/>
      <c r="AS19" s="24"/>
      <c r="AT19" s="343"/>
      <c r="AU19" s="22"/>
      <c r="AV19" s="44"/>
      <c r="AW19" s="26"/>
      <c r="AX19" s="364"/>
      <c r="AY19" s="364"/>
      <c r="AZ19" s="364"/>
      <c r="BA19" s="364"/>
      <c r="BB19" s="323"/>
      <c r="BC19" s="54"/>
      <c r="BD19" s="323"/>
      <c r="BE19" s="323"/>
      <c r="BF19" s="323"/>
    </row>
    <row r="20" spans="1:58" s="13" customFormat="1" ht="96" hidden="1" customHeight="1">
      <c r="A20" s="325">
        <v>2</v>
      </c>
      <c r="B20" s="45">
        <v>13</v>
      </c>
      <c r="C20" s="24" t="s">
        <v>427</v>
      </c>
      <c r="D20" s="166" t="s">
        <v>1635</v>
      </c>
      <c r="E20" s="163" t="s">
        <v>41</v>
      </c>
      <c r="F20" s="19">
        <v>645000</v>
      </c>
      <c r="G20" s="20">
        <v>1</v>
      </c>
      <c r="H20" s="16">
        <f t="shared" si="2"/>
        <v>645000</v>
      </c>
      <c r="I20" s="16">
        <f t="shared" si="3"/>
        <v>645000</v>
      </c>
      <c r="J20" s="162">
        <f t="shared" si="4"/>
        <v>645000</v>
      </c>
      <c r="K20" s="162">
        <v>1</v>
      </c>
      <c r="L20" s="162">
        <v>645000</v>
      </c>
      <c r="M20" s="22" t="s">
        <v>269</v>
      </c>
      <c r="N20" s="53" t="s">
        <v>270</v>
      </c>
      <c r="O20" s="18" t="s">
        <v>271</v>
      </c>
      <c r="P20" s="18" t="s">
        <v>132</v>
      </c>
      <c r="Q20" s="20" t="s">
        <v>57</v>
      </c>
      <c r="R20" s="20" t="s">
        <v>57</v>
      </c>
      <c r="S20" s="18" t="s">
        <v>52</v>
      </c>
      <c r="T20" s="18" t="s">
        <v>280</v>
      </c>
      <c r="U20" s="21">
        <v>11158</v>
      </c>
      <c r="V20" s="21">
        <v>2100200160</v>
      </c>
      <c r="W20" s="21">
        <v>2100200160</v>
      </c>
      <c r="X20" s="14" t="s">
        <v>475</v>
      </c>
      <c r="Y20" s="18"/>
      <c r="Z20" s="22" t="s">
        <v>43</v>
      </c>
      <c r="AA20" s="22" t="s">
        <v>64</v>
      </c>
      <c r="AB20" s="23" t="s">
        <v>65</v>
      </c>
      <c r="AC20" s="23" t="s">
        <v>645</v>
      </c>
      <c r="AD20" s="22" t="s">
        <v>46</v>
      </c>
      <c r="AE20" s="33" t="s">
        <v>47</v>
      </c>
      <c r="AF20" s="22"/>
      <c r="AG20" s="22"/>
      <c r="AH20" s="29"/>
      <c r="AI20" s="29"/>
      <c r="AJ20" s="28" t="s">
        <v>49</v>
      </c>
      <c r="AK20" s="22">
        <v>86389</v>
      </c>
      <c r="AL20" s="119" t="s">
        <v>50</v>
      </c>
      <c r="AM20" s="32" t="s">
        <v>50</v>
      </c>
      <c r="AN20" s="32" t="s">
        <v>114</v>
      </c>
      <c r="AO20" s="115" t="s">
        <v>50</v>
      </c>
      <c r="AP20" s="32" t="s">
        <v>50</v>
      </c>
      <c r="AQ20" s="17"/>
      <c r="AR20" s="24"/>
      <c r="AS20" s="24"/>
      <c r="AT20" s="343"/>
      <c r="AU20" s="22"/>
      <c r="AV20" s="44"/>
      <c r="AW20" s="26"/>
      <c r="AX20" s="364"/>
      <c r="AY20" s="364"/>
      <c r="AZ20" s="364"/>
      <c r="BA20" s="364"/>
      <c r="BB20" s="323"/>
      <c r="BC20" s="54"/>
      <c r="BD20" s="323"/>
      <c r="BE20" s="323"/>
      <c r="BF20" s="323"/>
    </row>
    <row r="21" spans="1:58" s="13" customFormat="1" ht="96" hidden="1" customHeight="1">
      <c r="A21" s="325">
        <v>2</v>
      </c>
      <c r="B21" s="45">
        <v>14</v>
      </c>
      <c r="C21" s="24" t="s">
        <v>427</v>
      </c>
      <c r="D21" s="166" t="s">
        <v>1636</v>
      </c>
      <c r="E21" s="163" t="s">
        <v>41</v>
      </c>
      <c r="F21" s="19">
        <v>645000</v>
      </c>
      <c r="G21" s="20">
        <v>1</v>
      </c>
      <c r="H21" s="16">
        <f t="shared" si="2"/>
        <v>645000</v>
      </c>
      <c r="I21" s="16">
        <f t="shared" si="3"/>
        <v>645000</v>
      </c>
      <c r="J21" s="162">
        <f t="shared" si="4"/>
        <v>645000</v>
      </c>
      <c r="K21" s="162">
        <v>1</v>
      </c>
      <c r="L21" s="162">
        <v>645000</v>
      </c>
      <c r="M21" s="22" t="s">
        <v>170</v>
      </c>
      <c r="N21" s="53" t="s">
        <v>171</v>
      </c>
      <c r="O21" s="18" t="s">
        <v>171</v>
      </c>
      <c r="P21" s="18" t="s">
        <v>132</v>
      </c>
      <c r="Q21" s="20" t="s">
        <v>57</v>
      </c>
      <c r="R21" s="20" t="s">
        <v>57</v>
      </c>
      <c r="S21" s="18" t="s">
        <v>426</v>
      </c>
      <c r="T21" s="18" t="s">
        <v>281</v>
      </c>
      <c r="U21" s="21">
        <v>11159</v>
      </c>
      <c r="V21" s="21">
        <v>2100200160</v>
      </c>
      <c r="W21" s="21">
        <v>2100200160</v>
      </c>
      <c r="X21" s="14" t="s">
        <v>475</v>
      </c>
      <c r="Y21" s="18"/>
      <c r="Z21" s="22" t="s">
        <v>43</v>
      </c>
      <c r="AA21" s="22" t="s">
        <v>64</v>
      </c>
      <c r="AB21" s="23" t="s">
        <v>65</v>
      </c>
      <c r="AC21" s="23" t="s">
        <v>646</v>
      </c>
      <c r="AD21" s="22" t="s">
        <v>46</v>
      </c>
      <c r="AE21" s="33" t="s">
        <v>47</v>
      </c>
      <c r="AF21" s="22"/>
      <c r="AG21" s="39"/>
      <c r="AH21" s="29"/>
      <c r="AI21" s="29"/>
      <c r="AJ21" s="37" t="s">
        <v>49</v>
      </c>
      <c r="AK21" s="22">
        <v>86391</v>
      </c>
      <c r="AL21" s="119" t="s">
        <v>50</v>
      </c>
      <c r="AM21" s="32" t="s">
        <v>50</v>
      </c>
      <c r="AN21" s="32" t="s">
        <v>114</v>
      </c>
      <c r="AO21" s="115" t="s">
        <v>50</v>
      </c>
      <c r="AP21" s="32" t="s">
        <v>50</v>
      </c>
      <c r="AQ21" s="17"/>
      <c r="AR21" s="24"/>
      <c r="AS21" s="24"/>
      <c r="AT21" s="343"/>
      <c r="AU21" s="22"/>
      <c r="AV21" s="44"/>
      <c r="AW21" s="26"/>
      <c r="AX21" s="364"/>
      <c r="AY21" s="364"/>
      <c r="AZ21" s="364"/>
      <c r="BA21" s="364"/>
      <c r="BB21" s="323"/>
      <c r="BC21" s="54"/>
      <c r="BD21" s="323"/>
      <c r="BE21" s="323"/>
      <c r="BF21" s="323"/>
    </row>
    <row r="22" spans="1:58" s="13" customFormat="1" ht="96" hidden="1" customHeight="1">
      <c r="A22" s="325">
        <v>2</v>
      </c>
      <c r="B22" s="45">
        <v>15</v>
      </c>
      <c r="C22" s="24" t="s">
        <v>427</v>
      </c>
      <c r="D22" s="166" t="s">
        <v>1640</v>
      </c>
      <c r="E22" s="163" t="s">
        <v>41</v>
      </c>
      <c r="F22" s="19">
        <v>645000</v>
      </c>
      <c r="G22" s="20">
        <v>1</v>
      </c>
      <c r="H22" s="16">
        <f t="shared" si="2"/>
        <v>645000</v>
      </c>
      <c r="I22" s="16">
        <f t="shared" si="3"/>
        <v>645000</v>
      </c>
      <c r="J22" s="162">
        <f t="shared" si="4"/>
        <v>645000</v>
      </c>
      <c r="K22" s="162">
        <v>1</v>
      </c>
      <c r="L22" s="162">
        <v>645000</v>
      </c>
      <c r="M22" s="22" t="s">
        <v>182</v>
      </c>
      <c r="N22" s="53" t="s">
        <v>183</v>
      </c>
      <c r="O22" s="18" t="s">
        <v>183</v>
      </c>
      <c r="P22" s="18" t="s">
        <v>132</v>
      </c>
      <c r="Q22" s="20" t="s">
        <v>57</v>
      </c>
      <c r="R22" s="20" t="s">
        <v>57</v>
      </c>
      <c r="S22" s="18" t="s">
        <v>52</v>
      </c>
      <c r="T22" s="18" t="s">
        <v>370</v>
      </c>
      <c r="U22" s="21">
        <v>11162</v>
      </c>
      <c r="V22" s="21">
        <v>2100200160</v>
      </c>
      <c r="W22" s="21">
        <v>2100200160</v>
      </c>
      <c r="X22" s="18" t="s">
        <v>475</v>
      </c>
      <c r="Y22" s="18"/>
      <c r="Z22" s="22" t="s">
        <v>43</v>
      </c>
      <c r="AA22" s="22" t="s">
        <v>64</v>
      </c>
      <c r="AB22" s="23" t="s">
        <v>65</v>
      </c>
      <c r="AC22" s="23" t="s">
        <v>706</v>
      </c>
      <c r="AD22" s="22" t="s">
        <v>46</v>
      </c>
      <c r="AE22" s="33" t="s">
        <v>47</v>
      </c>
      <c r="AF22" s="22"/>
      <c r="AG22" s="39"/>
      <c r="AH22" s="29"/>
      <c r="AI22" s="29"/>
      <c r="AJ22" s="28" t="s">
        <v>49</v>
      </c>
      <c r="AK22" s="22">
        <v>86393</v>
      </c>
      <c r="AL22" s="119" t="s">
        <v>50</v>
      </c>
      <c r="AM22" s="32" t="s">
        <v>50</v>
      </c>
      <c r="AN22" s="32" t="s">
        <v>114</v>
      </c>
      <c r="AO22" s="115" t="s">
        <v>50</v>
      </c>
      <c r="AP22" s="32" t="s">
        <v>50</v>
      </c>
      <c r="AQ22" s="17"/>
      <c r="AR22" s="24"/>
      <c r="AS22" s="24"/>
      <c r="AT22" s="343"/>
      <c r="AU22" s="22"/>
      <c r="AV22" s="44"/>
      <c r="AW22" s="26"/>
      <c r="AX22" s="364"/>
      <c r="AY22" s="364"/>
      <c r="AZ22" s="364"/>
      <c r="BA22" s="364"/>
      <c r="BB22" s="323"/>
      <c r="BC22" s="54"/>
      <c r="BD22" s="323"/>
      <c r="BE22" s="323"/>
      <c r="BF22" s="323"/>
    </row>
    <row r="23" spans="1:58" s="13" customFormat="1" ht="96" hidden="1" customHeight="1">
      <c r="A23" s="325">
        <v>2</v>
      </c>
      <c r="B23" s="45">
        <v>16</v>
      </c>
      <c r="C23" s="24" t="s">
        <v>427</v>
      </c>
      <c r="D23" s="166" t="s">
        <v>1641</v>
      </c>
      <c r="E23" s="163" t="s">
        <v>41</v>
      </c>
      <c r="F23" s="19">
        <v>645000</v>
      </c>
      <c r="G23" s="20">
        <v>1</v>
      </c>
      <c r="H23" s="16">
        <f t="shared" si="2"/>
        <v>645000</v>
      </c>
      <c r="I23" s="16">
        <f t="shared" si="3"/>
        <v>645000</v>
      </c>
      <c r="J23" s="162">
        <f t="shared" si="4"/>
        <v>645000</v>
      </c>
      <c r="K23" s="162">
        <v>1</v>
      </c>
      <c r="L23" s="162">
        <v>645000</v>
      </c>
      <c r="M23" s="22" t="s">
        <v>264</v>
      </c>
      <c r="N23" s="53" t="s">
        <v>265</v>
      </c>
      <c r="O23" s="18" t="s">
        <v>265</v>
      </c>
      <c r="P23" s="18" t="s">
        <v>132</v>
      </c>
      <c r="Q23" s="20" t="s">
        <v>57</v>
      </c>
      <c r="R23" s="20" t="s">
        <v>57</v>
      </c>
      <c r="S23" s="18" t="s">
        <v>426</v>
      </c>
      <c r="T23" s="18" t="s">
        <v>371</v>
      </c>
      <c r="U23" s="21">
        <v>11161</v>
      </c>
      <c r="V23" s="21">
        <v>2100200160</v>
      </c>
      <c r="W23" s="21">
        <v>2100200160</v>
      </c>
      <c r="X23" s="18" t="s">
        <v>475</v>
      </c>
      <c r="Y23" s="18"/>
      <c r="Z23" s="22" t="s">
        <v>43</v>
      </c>
      <c r="AA23" s="22" t="s">
        <v>64</v>
      </c>
      <c r="AB23" s="23" t="s">
        <v>65</v>
      </c>
      <c r="AC23" s="23" t="s">
        <v>707</v>
      </c>
      <c r="AD23" s="22" t="s">
        <v>46</v>
      </c>
      <c r="AE23" s="33" t="s">
        <v>47</v>
      </c>
      <c r="AF23" s="22"/>
      <c r="AG23" s="39"/>
      <c r="AH23" s="29"/>
      <c r="AI23" s="29"/>
      <c r="AJ23" s="28" t="s">
        <v>49</v>
      </c>
      <c r="AK23" s="22">
        <v>86395</v>
      </c>
      <c r="AL23" s="119" t="s">
        <v>50</v>
      </c>
      <c r="AM23" s="32" t="s">
        <v>50</v>
      </c>
      <c r="AN23" s="32" t="s">
        <v>114</v>
      </c>
      <c r="AO23" s="115" t="s">
        <v>50</v>
      </c>
      <c r="AP23" s="32" t="s">
        <v>50</v>
      </c>
      <c r="AQ23" s="17"/>
      <c r="AR23" s="24"/>
      <c r="AS23" s="24"/>
      <c r="AT23" s="343"/>
      <c r="AU23" s="22"/>
      <c r="AV23" s="44"/>
      <c r="AW23" s="26"/>
      <c r="AX23" s="364"/>
      <c r="AY23" s="364"/>
      <c r="AZ23" s="364"/>
      <c r="BA23" s="364"/>
      <c r="BB23" s="323"/>
      <c r="BC23" s="54"/>
      <c r="BD23" s="323"/>
      <c r="BE23" s="323"/>
      <c r="BF23" s="323"/>
    </row>
    <row r="24" spans="1:58" s="13" customFormat="1" ht="96" hidden="1" customHeight="1">
      <c r="A24" s="325">
        <v>2</v>
      </c>
      <c r="B24" s="45">
        <v>17</v>
      </c>
      <c r="C24" s="24" t="s">
        <v>427</v>
      </c>
      <c r="D24" s="166" t="s">
        <v>1642</v>
      </c>
      <c r="E24" s="163" t="s">
        <v>41</v>
      </c>
      <c r="F24" s="19">
        <v>645000</v>
      </c>
      <c r="G24" s="20">
        <v>1</v>
      </c>
      <c r="H24" s="16">
        <f t="shared" si="2"/>
        <v>645000</v>
      </c>
      <c r="I24" s="16">
        <f t="shared" si="3"/>
        <v>645000</v>
      </c>
      <c r="J24" s="162">
        <f t="shared" si="4"/>
        <v>645000</v>
      </c>
      <c r="K24" s="162">
        <v>1</v>
      </c>
      <c r="L24" s="162">
        <v>645000</v>
      </c>
      <c r="M24" s="22" t="s">
        <v>159</v>
      </c>
      <c r="N24" s="53" t="s">
        <v>160</v>
      </c>
      <c r="O24" s="18" t="s">
        <v>161</v>
      </c>
      <c r="P24" s="18" t="s">
        <v>132</v>
      </c>
      <c r="Q24" s="20" t="s">
        <v>55</v>
      </c>
      <c r="R24" s="20" t="s">
        <v>55</v>
      </c>
      <c r="S24" s="17" t="s">
        <v>425</v>
      </c>
      <c r="T24" s="18" t="s">
        <v>372</v>
      </c>
      <c r="U24" s="21">
        <v>11160</v>
      </c>
      <c r="V24" s="21">
        <v>2100200160</v>
      </c>
      <c r="W24" s="21">
        <v>2100200160</v>
      </c>
      <c r="X24" s="14" t="s">
        <v>475</v>
      </c>
      <c r="Y24" s="18"/>
      <c r="Z24" s="22" t="s">
        <v>43</v>
      </c>
      <c r="AA24" s="22" t="s">
        <v>64</v>
      </c>
      <c r="AB24" s="23" t="s">
        <v>65</v>
      </c>
      <c r="AC24" s="23" t="s">
        <v>708</v>
      </c>
      <c r="AD24" s="22" t="s">
        <v>46</v>
      </c>
      <c r="AE24" s="33" t="s">
        <v>47</v>
      </c>
      <c r="AF24" s="22"/>
      <c r="AG24" s="39"/>
      <c r="AH24" s="29"/>
      <c r="AI24" s="29"/>
      <c r="AJ24" s="28" t="s">
        <v>49</v>
      </c>
      <c r="AK24" s="22">
        <v>86392</v>
      </c>
      <c r="AL24" s="119" t="s">
        <v>50</v>
      </c>
      <c r="AM24" s="32" t="s">
        <v>50</v>
      </c>
      <c r="AN24" s="32" t="s">
        <v>114</v>
      </c>
      <c r="AO24" s="115" t="s">
        <v>50</v>
      </c>
      <c r="AP24" s="32" t="s">
        <v>50</v>
      </c>
      <c r="AQ24" s="29"/>
      <c r="AR24" s="24"/>
      <c r="AS24" s="24"/>
      <c r="AT24" s="343"/>
      <c r="AU24" s="22"/>
      <c r="AV24" s="44"/>
      <c r="AW24" s="26"/>
      <c r="AX24" s="364"/>
      <c r="AY24" s="364"/>
      <c r="AZ24" s="364"/>
      <c r="BA24" s="364"/>
      <c r="BB24" s="323"/>
      <c r="BC24" s="54"/>
      <c r="BD24" s="323"/>
      <c r="BE24" s="323"/>
      <c r="BF24" s="323"/>
    </row>
    <row r="25" spans="1:58" s="13" customFormat="1" ht="96" hidden="1" customHeight="1">
      <c r="A25" s="325">
        <v>2</v>
      </c>
      <c r="B25" s="45">
        <v>18</v>
      </c>
      <c r="C25" s="24" t="s">
        <v>427</v>
      </c>
      <c r="D25" s="166" t="s">
        <v>1643</v>
      </c>
      <c r="E25" s="163" t="s">
        <v>41</v>
      </c>
      <c r="F25" s="19">
        <v>645000</v>
      </c>
      <c r="G25" s="20">
        <v>1</v>
      </c>
      <c r="H25" s="16">
        <f t="shared" si="2"/>
        <v>645000</v>
      </c>
      <c r="I25" s="16">
        <f t="shared" si="3"/>
        <v>645000</v>
      </c>
      <c r="J25" s="162">
        <f t="shared" si="4"/>
        <v>645000</v>
      </c>
      <c r="K25" s="162">
        <v>1</v>
      </c>
      <c r="L25" s="162">
        <v>645000</v>
      </c>
      <c r="M25" s="22" t="s">
        <v>166</v>
      </c>
      <c r="N25" s="53" t="s">
        <v>167</v>
      </c>
      <c r="O25" s="18" t="s">
        <v>168</v>
      </c>
      <c r="P25" s="18" t="s">
        <v>132</v>
      </c>
      <c r="Q25" s="20" t="s">
        <v>57</v>
      </c>
      <c r="R25" s="20" t="s">
        <v>57</v>
      </c>
      <c r="S25" s="18" t="s">
        <v>52</v>
      </c>
      <c r="T25" s="18" t="s">
        <v>373</v>
      </c>
      <c r="U25" s="21">
        <v>11164</v>
      </c>
      <c r="V25" s="21">
        <v>2100200160</v>
      </c>
      <c r="W25" s="21">
        <v>2100200160</v>
      </c>
      <c r="X25" s="14" t="s">
        <v>475</v>
      </c>
      <c r="Y25" s="18"/>
      <c r="Z25" s="22" t="s">
        <v>43</v>
      </c>
      <c r="AA25" s="22" t="s">
        <v>64</v>
      </c>
      <c r="AB25" s="23" t="s">
        <v>65</v>
      </c>
      <c r="AC25" s="23" t="s">
        <v>709</v>
      </c>
      <c r="AD25" s="22" t="s">
        <v>46</v>
      </c>
      <c r="AE25" s="33" t="s">
        <v>47</v>
      </c>
      <c r="AF25" s="22"/>
      <c r="AG25" s="39"/>
      <c r="AH25" s="29"/>
      <c r="AI25" s="29"/>
      <c r="AJ25" s="28" t="s">
        <v>49</v>
      </c>
      <c r="AK25" s="22">
        <v>86396</v>
      </c>
      <c r="AL25" s="119" t="s">
        <v>50</v>
      </c>
      <c r="AM25" s="32" t="s">
        <v>50</v>
      </c>
      <c r="AN25" s="32" t="s">
        <v>114</v>
      </c>
      <c r="AO25" s="115" t="s">
        <v>50</v>
      </c>
      <c r="AP25" s="32" t="s">
        <v>50</v>
      </c>
      <c r="AQ25" s="29"/>
      <c r="AR25" s="24"/>
      <c r="AS25" s="24"/>
      <c r="AT25" s="343"/>
      <c r="AU25" s="22"/>
      <c r="AV25" s="44"/>
      <c r="AW25" s="26"/>
      <c r="AX25" s="364"/>
      <c r="AY25" s="364"/>
      <c r="AZ25" s="364"/>
      <c r="BA25" s="364"/>
      <c r="BB25" s="323"/>
      <c r="BC25" s="54"/>
      <c r="BD25" s="323"/>
      <c r="BE25" s="323"/>
      <c r="BF25" s="323"/>
    </row>
    <row r="26" spans="1:58" s="13" customFormat="1" ht="96" hidden="1" customHeight="1">
      <c r="A26" s="325">
        <v>2</v>
      </c>
      <c r="B26" s="45">
        <v>19</v>
      </c>
      <c r="C26" s="24" t="s">
        <v>427</v>
      </c>
      <c r="D26" s="166" t="s">
        <v>1644</v>
      </c>
      <c r="E26" s="163" t="s">
        <v>41</v>
      </c>
      <c r="F26" s="19">
        <v>645000</v>
      </c>
      <c r="G26" s="20">
        <v>1</v>
      </c>
      <c r="H26" s="16">
        <f t="shared" si="2"/>
        <v>645000</v>
      </c>
      <c r="I26" s="16">
        <f t="shared" si="3"/>
        <v>645000</v>
      </c>
      <c r="J26" s="162">
        <f t="shared" si="4"/>
        <v>645000</v>
      </c>
      <c r="K26" s="162">
        <v>1</v>
      </c>
      <c r="L26" s="162">
        <v>645000</v>
      </c>
      <c r="M26" s="22" t="s">
        <v>273</v>
      </c>
      <c r="N26" s="53" t="s">
        <v>274</v>
      </c>
      <c r="O26" s="18" t="s">
        <v>275</v>
      </c>
      <c r="P26" s="18" t="s">
        <v>132</v>
      </c>
      <c r="Q26" s="20" t="s">
        <v>57</v>
      </c>
      <c r="R26" s="20" t="s">
        <v>57</v>
      </c>
      <c r="S26" s="18" t="s">
        <v>52</v>
      </c>
      <c r="T26" s="18" t="s">
        <v>374</v>
      </c>
      <c r="U26" s="21">
        <v>11165</v>
      </c>
      <c r="V26" s="21">
        <v>2100200160</v>
      </c>
      <c r="W26" s="21">
        <v>2100200160</v>
      </c>
      <c r="X26" s="14" t="s">
        <v>475</v>
      </c>
      <c r="Y26" s="18"/>
      <c r="Z26" s="22" t="s">
        <v>43</v>
      </c>
      <c r="AA26" s="22" t="s">
        <v>64</v>
      </c>
      <c r="AB26" s="23" t="s">
        <v>65</v>
      </c>
      <c r="AC26" s="23" t="s">
        <v>710</v>
      </c>
      <c r="AD26" s="22" t="s">
        <v>46</v>
      </c>
      <c r="AE26" s="33" t="s">
        <v>47</v>
      </c>
      <c r="AF26" s="22"/>
      <c r="AG26" s="35"/>
      <c r="AH26" s="29"/>
      <c r="AI26" s="29"/>
      <c r="AJ26" s="28" t="s">
        <v>49</v>
      </c>
      <c r="AK26" s="22">
        <v>86390</v>
      </c>
      <c r="AL26" s="119" t="s">
        <v>50</v>
      </c>
      <c r="AM26" s="32" t="s">
        <v>50</v>
      </c>
      <c r="AN26" s="32" t="s">
        <v>114</v>
      </c>
      <c r="AO26" s="115" t="s">
        <v>50</v>
      </c>
      <c r="AP26" s="32" t="s">
        <v>50</v>
      </c>
      <c r="AQ26" s="17"/>
      <c r="AR26" s="24"/>
      <c r="AS26" s="24"/>
      <c r="AT26" s="343"/>
      <c r="AU26" s="22"/>
      <c r="AV26" s="44"/>
      <c r="AW26" s="26"/>
      <c r="AX26" s="364"/>
      <c r="AY26" s="364"/>
      <c r="AZ26" s="364"/>
      <c r="BA26" s="364"/>
      <c r="BB26" s="323"/>
      <c r="BC26" s="54"/>
      <c r="BD26" s="323"/>
      <c r="BE26" s="323"/>
      <c r="BF26" s="323"/>
    </row>
    <row r="27" spans="1:58" s="13" customFormat="1" ht="72" hidden="1" customHeight="1">
      <c r="A27" s="325">
        <v>2</v>
      </c>
      <c r="B27" s="45">
        <v>20</v>
      </c>
      <c r="C27" s="24" t="s">
        <v>1305</v>
      </c>
      <c r="D27" s="166" t="s">
        <v>1614</v>
      </c>
      <c r="E27" s="163" t="s">
        <v>41</v>
      </c>
      <c r="F27" s="19">
        <v>5000000</v>
      </c>
      <c r="G27" s="20">
        <v>1</v>
      </c>
      <c r="H27" s="16">
        <f t="shared" si="2"/>
        <v>5000000</v>
      </c>
      <c r="I27" s="16">
        <f t="shared" si="3"/>
        <v>5000000</v>
      </c>
      <c r="J27" s="162">
        <f t="shared" si="4"/>
        <v>5000000</v>
      </c>
      <c r="K27" s="162">
        <v>1</v>
      </c>
      <c r="L27" s="162">
        <v>5000000</v>
      </c>
      <c r="M27" s="22" t="s">
        <v>129</v>
      </c>
      <c r="N27" s="53" t="s">
        <v>130</v>
      </c>
      <c r="O27" s="18" t="s">
        <v>131</v>
      </c>
      <c r="P27" s="18" t="s">
        <v>132</v>
      </c>
      <c r="Q27" s="20" t="s">
        <v>82</v>
      </c>
      <c r="R27" s="20" t="s">
        <v>82</v>
      </c>
      <c r="S27" s="18" t="s">
        <v>426</v>
      </c>
      <c r="T27" s="18" t="s">
        <v>133</v>
      </c>
      <c r="U27" s="21">
        <v>10673</v>
      </c>
      <c r="V27" s="21">
        <v>2100200161</v>
      </c>
      <c r="W27" s="21">
        <v>2100200161</v>
      </c>
      <c r="X27" s="14" t="s">
        <v>475</v>
      </c>
      <c r="Y27" s="18"/>
      <c r="Z27" s="22" t="s">
        <v>43</v>
      </c>
      <c r="AA27" s="22" t="s">
        <v>53</v>
      </c>
      <c r="AB27" s="23" t="s">
        <v>54</v>
      </c>
      <c r="AC27" s="23" t="s">
        <v>583</v>
      </c>
      <c r="AD27" s="22" t="s">
        <v>46</v>
      </c>
      <c r="AE27" s="33" t="s">
        <v>47</v>
      </c>
      <c r="AF27" s="22" t="s">
        <v>29</v>
      </c>
      <c r="AG27" s="110" t="s">
        <v>63</v>
      </c>
      <c r="AH27" s="29"/>
      <c r="AI27" s="29"/>
      <c r="AJ27" s="28" t="s">
        <v>49</v>
      </c>
      <c r="AK27" s="22">
        <v>83089</v>
      </c>
      <c r="AL27" s="119" t="s">
        <v>50</v>
      </c>
      <c r="AM27" s="32" t="s">
        <v>50</v>
      </c>
      <c r="AN27" s="32" t="s">
        <v>114</v>
      </c>
      <c r="AO27" s="115" t="s">
        <v>50</v>
      </c>
      <c r="AP27" s="32" t="s">
        <v>50</v>
      </c>
      <c r="AQ27" s="29"/>
      <c r="AR27" s="24"/>
      <c r="AS27" s="24"/>
      <c r="AT27" s="343"/>
      <c r="AU27" s="22"/>
      <c r="AV27" s="44"/>
      <c r="AW27" s="26"/>
      <c r="AX27" s="364"/>
      <c r="AY27" s="364"/>
      <c r="AZ27" s="364"/>
      <c r="BA27" s="364"/>
      <c r="BB27" s="323"/>
      <c r="BC27" s="54"/>
      <c r="BD27" s="323"/>
      <c r="BE27" s="323"/>
      <c r="BF27" s="323"/>
    </row>
    <row r="28" spans="1:58" s="13" customFormat="1" ht="72" hidden="1" customHeight="1">
      <c r="A28" s="325">
        <v>2</v>
      </c>
      <c r="B28" s="45">
        <v>40</v>
      </c>
      <c r="C28" s="24" t="s">
        <v>1804</v>
      </c>
      <c r="D28" s="166" t="s">
        <v>1612</v>
      </c>
      <c r="E28" s="163" t="s">
        <v>74</v>
      </c>
      <c r="F28" s="19">
        <v>300000</v>
      </c>
      <c r="G28" s="20">
        <v>1</v>
      </c>
      <c r="H28" s="16">
        <f t="shared" si="2"/>
        <v>300000</v>
      </c>
      <c r="I28" s="16">
        <f t="shared" si="3"/>
        <v>300000</v>
      </c>
      <c r="J28" s="162">
        <f t="shared" ref="J28:J30" si="5">L28/K28</f>
        <v>300000</v>
      </c>
      <c r="K28" s="162">
        <v>1</v>
      </c>
      <c r="L28" s="162">
        <v>300000</v>
      </c>
      <c r="M28" s="22" t="s">
        <v>221</v>
      </c>
      <c r="N28" s="53" t="s">
        <v>222</v>
      </c>
      <c r="O28" s="18" t="s">
        <v>140</v>
      </c>
      <c r="P28" s="18" t="s">
        <v>127</v>
      </c>
      <c r="Q28" s="20" t="s">
        <v>69</v>
      </c>
      <c r="R28" s="20" t="s">
        <v>99</v>
      </c>
      <c r="S28" s="17" t="s">
        <v>425</v>
      </c>
      <c r="T28" s="18" t="s">
        <v>223</v>
      </c>
      <c r="U28" s="21">
        <v>7283</v>
      </c>
      <c r="V28" s="21">
        <v>2100200179</v>
      </c>
      <c r="W28" s="21">
        <v>2100200179</v>
      </c>
      <c r="X28" s="18" t="s">
        <v>100</v>
      </c>
      <c r="Y28" s="18" t="s">
        <v>100</v>
      </c>
      <c r="Z28" s="22" t="s">
        <v>43</v>
      </c>
      <c r="AA28" s="22" t="s">
        <v>1</v>
      </c>
      <c r="AB28" s="23" t="s">
        <v>224</v>
      </c>
      <c r="AC28" s="23" t="s">
        <v>616</v>
      </c>
      <c r="AD28" s="22" t="s">
        <v>46</v>
      </c>
      <c r="AE28" s="33" t="s">
        <v>70</v>
      </c>
      <c r="AF28" s="22"/>
      <c r="AG28" s="39"/>
      <c r="AH28" s="29"/>
      <c r="AI28" s="29"/>
      <c r="AJ28" s="28" t="s">
        <v>49</v>
      </c>
      <c r="AK28" s="22">
        <v>80106</v>
      </c>
      <c r="AL28" s="119" t="s">
        <v>50</v>
      </c>
      <c r="AM28" s="32" t="s">
        <v>50</v>
      </c>
      <c r="AN28" s="32" t="s">
        <v>114</v>
      </c>
      <c r="AO28" s="115" t="s">
        <v>50</v>
      </c>
      <c r="AP28" s="32" t="s">
        <v>50</v>
      </c>
      <c r="AQ28" s="17"/>
      <c r="AR28" s="24"/>
      <c r="AS28" s="24"/>
      <c r="AT28" s="343"/>
      <c r="AU28" s="22"/>
      <c r="AV28" s="22" t="s">
        <v>221</v>
      </c>
      <c r="AW28" s="358" t="s">
        <v>1922</v>
      </c>
      <c r="AX28" s="364"/>
      <c r="AY28" s="364"/>
      <c r="AZ28" s="364"/>
      <c r="BA28" s="364"/>
      <c r="BB28" s="323"/>
      <c r="BC28" s="54"/>
      <c r="BD28" s="323"/>
      <c r="BE28" s="323"/>
      <c r="BF28" s="323"/>
    </row>
    <row r="29" spans="1:58" s="13" customFormat="1" ht="72" hidden="1" customHeight="1">
      <c r="A29" s="325">
        <v>2</v>
      </c>
      <c r="B29" s="45">
        <v>41</v>
      </c>
      <c r="C29" s="24" t="s">
        <v>1804</v>
      </c>
      <c r="D29" s="166" t="s">
        <v>1613</v>
      </c>
      <c r="E29" s="163" t="s">
        <v>74</v>
      </c>
      <c r="F29" s="19">
        <v>300000</v>
      </c>
      <c r="G29" s="20">
        <v>1</v>
      </c>
      <c r="H29" s="16">
        <f t="shared" si="2"/>
        <v>300000</v>
      </c>
      <c r="I29" s="16">
        <f t="shared" si="3"/>
        <v>300000</v>
      </c>
      <c r="J29" s="162">
        <f t="shared" si="5"/>
        <v>300000</v>
      </c>
      <c r="K29" s="162">
        <v>1</v>
      </c>
      <c r="L29" s="162">
        <v>300000</v>
      </c>
      <c r="M29" s="22" t="s">
        <v>225</v>
      </c>
      <c r="N29" s="53" t="s">
        <v>226</v>
      </c>
      <c r="O29" s="18" t="s">
        <v>126</v>
      </c>
      <c r="P29" s="18" t="s">
        <v>127</v>
      </c>
      <c r="Q29" s="20" t="s">
        <v>69</v>
      </c>
      <c r="R29" s="20" t="s">
        <v>99</v>
      </c>
      <c r="S29" s="17" t="s">
        <v>425</v>
      </c>
      <c r="T29" s="18" t="s">
        <v>223</v>
      </c>
      <c r="U29" s="21">
        <v>7339</v>
      </c>
      <c r="V29" s="21">
        <v>2100200179</v>
      </c>
      <c r="W29" s="21">
        <v>2100200179</v>
      </c>
      <c r="X29" s="14" t="s">
        <v>100</v>
      </c>
      <c r="Y29" s="18" t="s">
        <v>100</v>
      </c>
      <c r="Z29" s="22" t="s">
        <v>43</v>
      </c>
      <c r="AA29" s="22" t="s">
        <v>1</v>
      </c>
      <c r="AB29" s="23" t="s">
        <v>224</v>
      </c>
      <c r="AC29" s="23" t="s">
        <v>617</v>
      </c>
      <c r="AD29" s="22" t="s">
        <v>46</v>
      </c>
      <c r="AE29" s="33" t="s">
        <v>70</v>
      </c>
      <c r="AF29" s="22"/>
      <c r="AG29" s="39"/>
      <c r="AH29" s="29"/>
      <c r="AI29" s="29"/>
      <c r="AJ29" s="28" t="s">
        <v>49</v>
      </c>
      <c r="AK29" s="22">
        <v>80107</v>
      </c>
      <c r="AL29" s="119" t="s">
        <v>50</v>
      </c>
      <c r="AM29" s="32" t="s">
        <v>50</v>
      </c>
      <c r="AN29" s="32" t="s">
        <v>114</v>
      </c>
      <c r="AO29" s="115" t="s">
        <v>50</v>
      </c>
      <c r="AP29" s="32" t="s">
        <v>50</v>
      </c>
      <c r="AQ29" s="17"/>
      <c r="AR29" s="24"/>
      <c r="AS29" s="24"/>
      <c r="AT29" s="343"/>
      <c r="AU29" s="22"/>
      <c r="AV29" s="44"/>
      <c r="AW29" s="26"/>
      <c r="AX29" s="364"/>
      <c r="AY29" s="364"/>
      <c r="AZ29" s="364"/>
      <c r="BA29" s="364"/>
      <c r="BB29" s="323"/>
      <c r="BC29" s="54"/>
      <c r="BD29" s="323"/>
      <c r="BE29" s="323"/>
      <c r="BF29" s="323"/>
    </row>
    <row r="30" spans="1:58" s="13" customFormat="1" ht="96" hidden="1" customHeight="1">
      <c r="A30" s="325">
        <v>2</v>
      </c>
      <c r="B30" s="45">
        <v>42</v>
      </c>
      <c r="C30" s="24" t="s">
        <v>1805</v>
      </c>
      <c r="D30" s="166" t="s">
        <v>1653</v>
      </c>
      <c r="E30" s="163" t="s">
        <v>81</v>
      </c>
      <c r="F30" s="19">
        <v>2500000</v>
      </c>
      <c r="G30" s="20">
        <v>1</v>
      </c>
      <c r="H30" s="16">
        <f t="shared" si="2"/>
        <v>2500000</v>
      </c>
      <c r="I30" s="16">
        <f t="shared" si="3"/>
        <v>2500000</v>
      </c>
      <c r="J30" s="162">
        <f t="shared" si="5"/>
        <v>2500000</v>
      </c>
      <c r="K30" s="162">
        <v>1</v>
      </c>
      <c r="L30" s="162">
        <v>2500000</v>
      </c>
      <c r="M30" s="22" t="s">
        <v>138</v>
      </c>
      <c r="N30" s="53" t="s">
        <v>139</v>
      </c>
      <c r="O30" s="18" t="s">
        <v>140</v>
      </c>
      <c r="P30" s="18" t="s">
        <v>127</v>
      </c>
      <c r="Q30" s="20" t="s">
        <v>42</v>
      </c>
      <c r="R30" s="20" t="s">
        <v>42</v>
      </c>
      <c r="S30" s="17" t="s">
        <v>425</v>
      </c>
      <c r="T30" s="18" t="s">
        <v>238</v>
      </c>
      <c r="U30" s="21">
        <v>10722</v>
      </c>
      <c r="V30" s="21">
        <v>2100200180</v>
      </c>
      <c r="W30" s="21">
        <v>2100200180</v>
      </c>
      <c r="X30" s="14" t="s">
        <v>475</v>
      </c>
      <c r="Y30" s="18" t="s">
        <v>100</v>
      </c>
      <c r="Z30" s="22" t="s">
        <v>43</v>
      </c>
      <c r="AA30" s="22" t="s">
        <v>53</v>
      </c>
      <c r="AB30" s="23" t="s">
        <v>54</v>
      </c>
      <c r="AC30" s="23" t="s">
        <v>625</v>
      </c>
      <c r="AD30" s="22" t="s">
        <v>46</v>
      </c>
      <c r="AE30" s="33" t="s">
        <v>47</v>
      </c>
      <c r="AF30" s="22"/>
      <c r="AG30" s="35" t="s">
        <v>48</v>
      </c>
      <c r="AH30" s="29"/>
      <c r="AI30" s="29"/>
      <c r="AJ30" s="28" t="s">
        <v>49</v>
      </c>
      <c r="AK30" s="22">
        <v>80120</v>
      </c>
      <c r="AL30" s="119" t="s">
        <v>50</v>
      </c>
      <c r="AM30" s="32" t="s">
        <v>50</v>
      </c>
      <c r="AN30" s="32" t="s">
        <v>114</v>
      </c>
      <c r="AO30" s="115" t="s">
        <v>50</v>
      </c>
      <c r="AP30" s="32" t="s">
        <v>50</v>
      </c>
      <c r="AQ30" s="29"/>
      <c r="AR30" s="24"/>
      <c r="AS30" s="24"/>
      <c r="AT30" s="343"/>
      <c r="AU30" s="22"/>
      <c r="AV30" s="42"/>
      <c r="AW30" s="26"/>
      <c r="AX30" s="364"/>
      <c r="AY30" s="364"/>
      <c r="AZ30" s="364"/>
      <c r="BA30" s="364"/>
      <c r="BB30" s="323"/>
      <c r="BC30" s="54"/>
      <c r="BD30" s="323"/>
      <c r="BE30" s="323"/>
      <c r="BF30" s="323"/>
    </row>
    <row r="31" spans="1:58" s="13" customFormat="1" ht="72" hidden="1" customHeight="1">
      <c r="A31" s="325">
        <v>2</v>
      </c>
      <c r="B31" s="45">
        <v>46</v>
      </c>
      <c r="C31" s="24" t="s">
        <v>1806</v>
      </c>
      <c r="D31" s="166" t="s">
        <v>1648</v>
      </c>
      <c r="E31" s="163" t="s">
        <v>41</v>
      </c>
      <c r="F31" s="19">
        <v>3500000</v>
      </c>
      <c r="G31" s="20">
        <v>1</v>
      </c>
      <c r="H31" s="16">
        <f t="shared" si="2"/>
        <v>3500000</v>
      </c>
      <c r="I31" s="16">
        <f t="shared" si="3"/>
        <v>3500000</v>
      </c>
      <c r="J31" s="162">
        <f t="shared" ref="J31:J37" si="6">L31/K31</f>
        <v>3500000</v>
      </c>
      <c r="K31" s="162">
        <v>1</v>
      </c>
      <c r="L31" s="162">
        <v>3500000</v>
      </c>
      <c r="M31" s="22" t="s">
        <v>125</v>
      </c>
      <c r="N31" s="53" t="s">
        <v>126</v>
      </c>
      <c r="O31" s="18" t="s">
        <v>126</v>
      </c>
      <c r="P31" s="18" t="s">
        <v>127</v>
      </c>
      <c r="Q31" s="20" t="s">
        <v>42</v>
      </c>
      <c r="R31" s="20" t="s">
        <v>42</v>
      </c>
      <c r="S31" s="17" t="s">
        <v>425</v>
      </c>
      <c r="T31" s="18" t="s">
        <v>128</v>
      </c>
      <c r="U31" s="21">
        <v>10723</v>
      </c>
      <c r="V31" s="21">
        <v>2100200181</v>
      </c>
      <c r="W31" s="21">
        <v>2100200181</v>
      </c>
      <c r="X31" s="14" t="s">
        <v>475</v>
      </c>
      <c r="Y31" s="18"/>
      <c r="Z31" s="22" t="s">
        <v>43</v>
      </c>
      <c r="AA31" s="22" t="s">
        <v>66</v>
      </c>
      <c r="AB31" s="23" t="s">
        <v>67</v>
      </c>
      <c r="AC31" s="23" t="s">
        <v>582</v>
      </c>
      <c r="AD31" s="22" t="s">
        <v>90</v>
      </c>
      <c r="AE31" s="33" t="s">
        <v>47</v>
      </c>
      <c r="AF31" s="22"/>
      <c r="AG31" s="35" t="s">
        <v>48</v>
      </c>
      <c r="AH31" s="33"/>
      <c r="AI31" s="29"/>
      <c r="AJ31" s="28" t="s">
        <v>89</v>
      </c>
      <c r="AK31" s="22">
        <v>81135</v>
      </c>
      <c r="AL31" s="119" t="s">
        <v>50</v>
      </c>
      <c r="AM31" s="32" t="s">
        <v>50</v>
      </c>
      <c r="AN31" s="32" t="s">
        <v>114</v>
      </c>
      <c r="AO31" s="115" t="s">
        <v>50</v>
      </c>
      <c r="AP31" s="32" t="s">
        <v>50</v>
      </c>
      <c r="AQ31" s="17"/>
      <c r="AR31" s="24"/>
      <c r="AS31" s="24"/>
      <c r="AT31" s="343"/>
      <c r="AU31" s="22"/>
      <c r="AV31" s="44"/>
      <c r="AW31" s="26"/>
      <c r="AX31" s="364"/>
      <c r="AY31" s="364"/>
      <c r="AZ31" s="364"/>
      <c r="BA31" s="364"/>
      <c r="BB31" s="323"/>
      <c r="BC31" s="54"/>
      <c r="BD31" s="323"/>
      <c r="BE31" s="323"/>
      <c r="BF31" s="323"/>
    </row>
    <row r="32" spans="1:58" s="13" customFormat="1" ht="72" hidden="1" customHeight="1">
      <c r="A32" s="325">
        <v>2</v>
      </c>
      <c r="B32" s="45">
        <v>49</v>
      </c>
      <c r="C32" s="24" t="s">
        <v>1803</v>
      </c>
      <c r="D32" s="166" t="s">
        <v>1672</v>
      </c>
      <c r="E32" s="163" t="s">
        <v>74</v>
      </c>
      <c r="F32" s="19">
        <v>321000</v>
      </c>
      <c r="G32" s="20">
        <v>1</v>
      </c>
      <c r="H32" s="16">
        <f t="shared" si="2"/>
        <v>321000</v>
      </c>
      <c r="I32" s="16">
        <f t="shared" si="3"/>
        <v>321000</v>
      </c>
      <c r="J32" s="162">
        <f t="shared" si="6"/>
        <v>321000</v>
      </c>
      <c r="K32" s="162">
        <v>1</v>
      </c>
      <c r="L32" s="162">
        <v>321000</v>
      </c>
      <c r="M32" s="22" t="s">
        <v>301</v>
      </c>
      <c r="N32" s="53" t="s">
        <v>302</v>
      </c>
      <c r="O32" s="18" t="s">
        <v>243</v>
      </c>
      <c r="P32" s="18" t="s">
        <v>123</v>
      </c>
      <c r="Q32" s="20" t="s">
        <v>69</v>
      </c>
      <c r="R32" s="20" t="s">
        <v>69</v>
      </c>
      <c r="S32" s="17" t="s">
        <v>425</v>
      </c>
      <c r="T32" s="18" t="s">
        <v>303</v>
      </c>
      <c r="U32" s="21">
        <v>7398</v>
      </c>
      <c r="V32" s="21">
        <v>2100200182</v>
      </c>
      <c r="W32" s="21">
        <v>2100200182</v>
      </c>
      <c r="X32" s="14" t="s">
        <v>475</v>
      </c>
      <c r="Y32" s="18"/>
      <c r="Z32" s="22" t="s">
        <v>43</v>
      </c>
      <c r="AA32" s="22" t="s">
        <v>76</v>
      </c>
      <c r="AB32" s="23" t="s">
        <v>77</v>
      </c>
      <c r="AC32" s="23" t="s">
        <v>660</v>
      </c>
      <c r="AD32" s="22" t="s">
        <v>73</v>
      </c>
      <c r="AE32" s="33" t="s">
        <v>70</v>
      </c>
      <c r="AF32" s="22"/>
      <c r="AG32" s="35"/>
      <c r="AH32" s="29"/>
      <c r="AI32" s="29"/>
      <c r="AJ32" s="28" t="s">
        <v>49</v>
      </c>
      <c r="AK32" s="22">
        <v>87675</v>
      </c>
      <c r="AL32" s="119" t="s">
        <v>50</v>
      </c>
      <c r="AM32" s="32" t="s">
        <v>50</v>
      </c>
      <c r="AN32" s="32" t="s">
        <v>114</v>
      </c>
      <c r="AO32" s="115" t="s">
        <v>50</v>
      </c>
      <c r="AP32" s="32" t="s">
        <v>50</v>
      </c>
      <c r="AQ32" s="17"/>
      <c r="AR32" s="24"/>
      <c r="AS32" s="24"/>
      <c r="AT32" s="343"/>
      <c r="AU32" s="22"/>
      <c r="AV32" s="44"/>
      <c r="AW32" s="26"/>
      <c r="AX32" s="364"/>
      <c r="AY32" s="364"/>
      <c r="AZ32" s="364"/>
      <c r="BA32" s="364"/>
      <c r="BB32" s="323"/>
      <c r="BC32" s="54"/>
      <c r="BD32" s="323"/>
      <c r="BE32" s="323"/>
      <c r="BF32" s="323"/>
    </row>
    <row r="33" spans="1:58" s="13" customFormat="1" ht="72" hidden="1" customHeight="1">
      <c r="A33" s="325">
        <v>2</v>
      </c>
      <c r="B33" s="45">
        <v>50</v>
      </c>
      <c r="C33" s="24" t="s">
        <v>1803</v>
      </c>
      <c r="D33" s="166" t="s">
        <v>1673</v>
      </c>
      <c r="E33" s="163" t="s">
        <v>74</v>
      </c>
      <c r="F33" s="19">
        <v>321000</v>
      </c>
      <c r="G33" s="20">
        <v>1</v>
      </c>
      <c r="H33" s="16">
        <f t="shared" si="2"/>
        <v>321000</v>
      </c>
      <c r="I33" s="16">
        <f t="shared" si="3"/>
        <v>321000</v>
      </c>
      <c r="J33" s="162">
        <f t="shared" si="6"/>
        <v>321000</v>
      </c>
      <c r="K33" s="162">
        <v>1</v>
      </c>
      <c r="L33" s="162">
        <v>321000</v>
      </c>
      <c r="M33" s="22" t="s">
        <v>304</v>
      </c>
      <c r="N33" s="53" t="s">
        <v>305</v>
      </c>
      <c r="O33" s="18" t="s">
        <v>257</v>
      </c>
      <c r="P33" s="18" t="s">
        <v>123</v>
      </c>
      <c r="Q33" s="20" t="s">
        <v>69</v>
      </c>
      <c r="R33" s="20" t="s">
        <v>69</v>
      </c>
      <c r="S33" s="18" t="s">
        <v>426</v>
      </c>
      <c r="T33" s="18" t="s">
        <v>306</v>
      </c>
      <c r="U33" s="21">
        <v>7425</v>
      </c>
      <c r="V33" s="21">
        <v>2100200182</v>
      </c>
      <c r="W33" s="21">
        <v>2100200182</v>
      </c>
      <c r="X33" s="14" t="s">
        <v>475</v>
      </c>
      <c r="Y33" s="18"/>
      <c r="Z33" s="22" t="s">
        <v>43</v>
      </c>
      <c r="AA33" s="22" t="s">
        <v>76</v>
      </c>
      <c r="AB33" s="23" t="s">
        <v>77</v>
      </c>
      <c r="AC33" s="23" t="s">
        <v>661</v>
      </c>
      <c r="AD33" s="22" t="s">
        <v>73</v>
      </c>
      <c r="AE33" s="33" t="s">
        <v>70</v>
      </c>
      <c r="AF33" s="22"/>
      <c r="AG33" s="35"/>
      <c r="AH33" s="29"/>
      <c r="AI33" s="29"/>
      <c r="AJ33" s="28" t="s">
        <v>49</v>
      </c>
      <c r="AK33" s="22">
        <v>87676</v>
      </c>
      <c r="AL33" s="119" t="s">
        <v>50</v>
      </c>
      <c r="AM33" s="32" t="s">
        <v>50</v>
      </c>
      <c r="AN33" s="32" t="s">
        <v>114</v>
      </c>
      <c r="AO33" s="115" t="s">
        <v>50</v>
      </c>
      <c r="AP33" s="32" t="s">
        <v>50</v>
      </c>
      <c r="AQ33" s="29"/>
      <c r="AR33" s="24"/>
      <c r="AS33" s="24"/>
      <c r="AT33" s="343"/>
      <c r="AU33" s="22"/>
      <c r="AV33" s="44"/>
      <c r="AW33" s="26"/>
      <c r="AX33" s="364"/>
      <c r="AY33" s="364"/>
      <c r="AZ33" s="364"/>
      <c r="BA33" s="364"/>
      <c r="BB33" s="323"/>
      <c r="BC33" s="54"/>
      <c r="BD33" s="323"/>
      <c r="BE33" s="323"/>
      <c r="BF33" s="323"/>
    </row>
    <row r="34" spans="1:58" s="13" customFormat="1" ht="96" hidden="1" customHeight="1">
      <c r="A34" s="325">
        <v>2</v>
      </c>
      <c r="B34" s="45">
        <v>51</v>
      </c>
      <c r="C34" s="24" t="s">
        <v>1803</v>
      </c>
      <c r="D34" s="166" t="s">
        <v>1674</v>
      </c>
      <c r="E34" s="163" t="s">
        <v>74</v>
      </c>
      <c r="F34" s="19">
        <v>321000</v>
      </c>
      <c r="G34" s="20">
        <v>1</v>
      </c>
      <c r="H34" s="16">
        <f t="shared" si="2"/>
        <v>321000</v>
      </c>
      <c r="I34" s="16">
        <f t="shared" si="3"/>
        <v>321000</v>
      </c>
      <c r="J34" s="162">
        <f t="shared" si="6"/>
        <v>321000</v>
      </c>
      <c r="K34" s="162">
        <v>1</v>
      </c>
      <c r="L34" s="162">
        <v>321000</v>
      </c>
      <c r="M34" s="22" t="s">
        <v>307</v>
      </c>
      <c r="N34" s="53" t="s">
        <v>308</v>
      </c>
      <c r="O34" s="18" t="s">
        <v>260</v>
      </c>
      <c r="P34" s="18" t="s">
        <v>123</v>
      </c>
      <c r="Q34" s="20" t="s">
        <v>69</v>
      </c>
      <c r="R34" s="20" t="s">
        <v>69</v>
      </c>
      <c r="S34" s="18" t="s">
        <v>426</v>
      </c>
      <c r="T34" s="18" t="s">
        <v>309</v>
      </c>
      <c r="U34" s="21">
        <v>7383</v>
      </c>
      <c r="V34" s="21">
        <v>2100200182</v>
      </c>
      <c r="W34" s="21">
        <v>2100200182</v>
      </c>
      <c r="X34" s="14" t="s">
        <v>475</v>
      </c>
      <c r="Y34" s="18"/>
      <c r="Z34" s="22" t="s">
        <v>43</v>
      </c>
      <c r="AA34" s="22" t="s">
        <v>76</v>
      </c>
      <c r="AB34" s="23" t="s">
        <v>77</v>
      </c>
      <c r="AC34" s="23" t="s">
        <v>662</v>
      </c>
      <c r="AD34" s="22" t="s">
        <v>73</v>
      </c>
      <c r="AE34" s="33" t="s">
        <v>70</v>
      </c>
      <c r="AF34" s="22"/>
      <c r="AG34" s="35"/>
      <c r="AH34" s="29"/>
      <c r="AI34" s="29"/>
      <c r="AJ34" s="28" t="s">
        <v>49</v>
      </c>
      <c r="AK34" s="22">
        <v>87677</v>
      </c>
      <c r="AL34" s="119" t="s">
        <v>50</v>
      </c>
      <c r="AM34" s="32" t="s">
        <v>50</v>
      </c>
      <c r="AN34" s="32" t="s">
        <v>114</v>
      </c>
      <c r="AO34" s="115" t="s">
        <v>50</v>
      </c>
      <c r="AP34" s="32" t="s">
        <v>50</v>
      </c>
      <c r="AQ34" s="29"/>
      <c r="AR34" s="24"/>
      <c r="AS34" s="24"/>
      <c r="AT34" s="343"/>
      <c r="AU34" s="22"/>
      <c r="AV34" s="42"/>
      <c r="AW34" s="26"/>
      <c r="AX34" s="364"/>
      <c r="AY34" s="364"/>
      <c r="AZ34" s="364"/>
      <c r="BA34" s="364"/>
      <c r="BB34" s="323"/>
      <c r="BC34" s="54"/>
      <c r="BD34" s="323"/>
      <c r="BE34" s="323"/>
      <c r="BF34" s="323"/>
    </row>
    <row r="35" spans="1:58" s="13" customFormat="1" ht="96" hidden="1" customHeight="1">
      <c r="A35" s="325">
        <v>2</v>
      </c>
      <c r="B35" s="45">
        <v>52</v>
      </c>
      <c r="C35" s="24" t="s">
        <v>1801</v>
      </c>
      <c r="D35" s="166" t="s">
        <v>1675</v>
      </c>
      <c r="E35" s="163" t="s">
        <v>41</v>
      </c>
      <c r="F35" s="19">
        <v>95000</v>
      </c>
      <c r="G35" s="20">
        <v>1</v>
      </c>
      <c r="H35" s="16">
        <f t="shared" ref="H35:H60" si="7">+F35*G35</f>
        <v>95000</v>
      </c>
      <c r="I35" s="16">
        <f t="shared" ref="I35:I60" si="8">+H35</f>
        <v>95000</v>
      </c>
      <c r="J35" s="162">
        <f t="shared" si="6"/>
        <v>95000</v>
      </c>
      <c r="K35" s="162">
        <v>1</v>
      </c>
      <c r="L35" s="162">
        <v>95000</v>
      </c>
      <c r="M35" s="22" t="s">
        <v>310</v>
      </c>
      <c r="N35" s="53" t="s">
        <v>311</v>
      </c>
      <c r="O35" s="18" t="s">
        <v>231</v>
      </c>
      <c r="P35" s="18" t="s">
        <v>123</v>
      </c>
      <c r="Q35" s="20" t="s">
        <v>69</v>
      </c>
      <c r="R35" s="20" t="s">
        <v>69</v>
      </c>
      <c r="S35" s="17" t="s">
        <v>425</v>
      </c>
      <c r="T35" s="18" t="s">
        <v>312</v>
      </c>
      <c r="U35" s="21">
        <v>7414</v>
      </c>
      <c r="V35" s="21">
        <v>2100200182</v>
      </c>
      <c r="W35" s="21">
        <v>2100200182</v>
      </c>
      <c r="X35" s="18" t="s">
        <v>475</v>
      </c>
      <c r="Y35" s="18"/>
      <c r="Z35" s="22" t="s">
        <v>43</v>
      </c>
      <c r="AA35" s="22" t="s">
        <v>44</v>
      </c>
      <c r="AB35" s="22" t="s">
        <v>45</v>
      </c>
      <c r="AC35" s="22" t="s">
        <v>663</v>
      </c>
      <c r="AD35" s="22" t="s">
        <v>46</v>
      </c>
      <c r="AE35" s="33" t="s">
        <v>70</v>
      </c>
      <c r="AF35" s="22"/>
      <c r="AG35" s="35"/>
      <c r="AH35" s="29"/>
      <c r="AI35" s="29"/>
      <c r="AJ35" s="28" t="s">
        <v>49</v>
      </c>
      <c r="AK35" s="22">
        <v>87678</v>
      </c>
      <c r="AL35" s="119" t="s">
        <v>50</v>
      </c>
      <c r="AM35" s="32" t="s">
        <v>50</v>
      </c>
      <c r="AN35" s="32" t="s">
        <v>114</v>
      </c>
      <c r="AO35" s="115" t="s">
        <v>50</v>
      </c>
      <c r="AP35" s="32" t="s">
        <v>50</v>
      </c>
      <c r="AQ35" s="17"/>
      <c r="AR35" s="24"/>
      <c r="AS35" s="24"/>
      <c r="AT35" s="343"/>
      <c r="AU35" s="22"/>
      <c r="AV35" s="44"/>
      <c r="AW35" s="26"/>
      <c r="AX35" s="364"/>
      <c r="AY35" s="364"/>
      <c r="AZ35" s="364"/>
      <c r="BA35" s="364"/>
      <c r="BB35" s="323"/>
      <c r="BC35" s="54"/>
      <c r="BD35" s="323"/>
      <c r="BE35" s="323"/>
      <c r="BF35" s="323"/>
    </row>
    <row r="36" spans="1:58" s="13" customFormat="1" ht="72" hidden="1" customHeight="1">
      <c r="A36" s="325">
        <v>2</v>
      </c>
      <c r="B36" s="45">
        <v>53</v>
      </c>
      <c r="C36" s="24" t="s">
        <v>1807</v>
      </c>
      <c r="D36" s="166" t="s">
        <v>1676</v>
      </c>
      <c r="E36" s="163" t="s">
        <v>41</v>
      </c>
      <c r="F36" s="19">
        <v>14000</v>
      </c>
      <c r="G36" s="20">
        <v>1</v>
      </c>
      <c r="H36" s="16">
        <f t="shared" si="7"/>
        <v>14000</v>
      </c>
      <c r="I36" s="16">
        <f t="shared" si="8"/>
        <v>14000</v>
      </c>
      <c r="J36" s="162">
        <f t="shared" si="6"/>
        <v>14000</v>
      </c>
      <c r="K36" s="162">
        <v>1</v>
      </c>
      <c r="L36" s="162">
        <v>14000</v>
      </c>
      <c r="M36" s="22" t="s">
        <v>313</v>
      </c>
      <c r="N36" s="53" t="s">
        <v>314</v>
      </c>
      <c r="O36" s="18" t="s">
        <v>257</v>
      </c>
      <c r="P36" s="18" t="s">
        <v>123</v>
      </c>
      <c r="Q36" s="20" t="s">
        <v>69</v>
      </c>
      <c r="R36" s="20" t="s">
        <v>69</v>
      </c>
      <c r="S36" s="17" t="s">
        <v>425</v>
      </c>
      <c r="T36" s="18" t="s">
        <v>315</v>
      </c>
      <c r="U36" s="21">
        <v>7419</v>
      </c>
      <c r="V36" s="21">
        <v>2100200182</v>
      </c>
      <c r="W36" s="21">
        <v>2100200182</v>
      </c>
      <c r="X36" s="18" t="s">
        <v>475</v>
      </c>
      <c r="Y36" s="18"/>
      <c r="Z36" s="22" t="s">
        <v>43</v>
      </c>
      <c r="AA36" s="22" t="s">
        <v>66</v>
      </c>
      <c r="AB36" s="23" t="s">
        <v>67</v>
      </c>
      <c r="AC36" s="23" t="s">
        <v>664</v>
      </c>
      <c r="AD36" s="22" t="s">
        <v>60</v>
      </c>
      <c r="AE36" s="33" t="s">
        <v>70</v>
      </c>
      <c r="AF36" s="22"/>
      <c r="AG36" s="35"/>
      <c r="AH36" s="29"/>
      <c r="AI36" s="29"/>
      <c r="AJ36" s="28" t="s">
        <v>49</v>
      </c>
      <c r="AK36" s="22">
        <v>87679</v>
      </c>
      <c r="AL36" s="119" t="s">
        <v>50</v>
      </c>
      <c r="AM36" s="32" t="s">
        <v>50</v>
      </c>
      <c r="AN36" s="32" t="s">
        <v>114</v>
      </c>
      <c r="AO36" s="115" t="s">
        <v>50</v>
      </c>
      <c r="AP36" s="32" t="s">
        <v>50</v>
      </c>
      <c r="AQ36" s="17"/>
      <c r="AR36" s="24"/>
      <c r="AS36" s="24"/>
      <c r="AT36" s="343"/>
      <c r="AU36" s="22"/>
      <c r="AV36" s="44"/>
      <c r="AW36" s="26"/>
      <c r="AX36" s="364"/>
      <c r="AY36" s="364"/>
      <c r="AZ36" s="364"/>
      <c r="BA36" s="364"/>
      <c r="BB36" s="323"/>
      <c r="BC36" s="54"/>
      <c r="BD36" s="323"/>
      <c r="BE36" s="323"/>
      <c r="BF36" s="323"/>
    </row>
    <row r="37" spans="1:58" s="13" customFormat="1" ht="72" hidden="1" customHeight="1">
      <c r="A37" s="325">
        <v>2</v>
      </c>
      <c r="B37" s="45">
        <v>54</v>
      </c>
      <c r="C37" s="24" t="s">
        <v>1807</v>
      </c>
      <c r="D37" s="166" t="s">
        <v>1677</v>
      </c>
      <c r="E37" s="163" t="s">
        <v>41</v>
      </c>
      <c r="F37" s="19">
        <v>14000</v>
      </c>
      <c r="G37" s="20">
        <v>1</v>
      </c>
      <c r="H37" s="16">
        <f t="shared" si="7"/>
        <v>14000</v>
      </c>
      <c r="I37" s="16">
        <f t="shared" si="8"/>
        <v>14000</v>
      </c>
      <c r="J37" s="162">
        <f t="shared" si="6"/>
        <v>14000</v>
      </c>
      <c r="K37" s="162">
        <v>1</v>
      </c>
      <c r="L37" s="162">
        <v>14000</v>
      </c>
      <c r="M37" s="22" t="s">
        <v>316</v>
      </c>
      <c r="N37" s="53" t="s">
        <v>314</v>
      </c>
      <c r="O37" s="18" t="s">
        <v>257</v>
      </c>
      <c r="P37" s="18" t="s">
        <v>123</v>
      </c>
      <c r="Q37" s="20" t="s">
        <v>69</v>
      </c>
      <c r="R37" s="20" t="s">
        <v>69</v>
      </c>
      <c r="S37" s="17" t="s">
        <v>425</v>
      </c>
      <c r="T37" s="18" t="s">
        <v>315</v>
      </c>
      <c r="U37" s="21">
        <v>10610</v>
      </c>
      <c r="V37" s="21">
        <v>2100200182</v>
      </c>
      <c r="W37" s="21">
        <v>2100200182</v>
      </c>
      <c r="X37" s="18" t="s">
        <v>475</v>
      </c>
      <c r="Y37" s="18"/>
      <c r="Z37" s="22" t="s">
        <v>43</v>
      </c>
      <c r="AA37" s="22" t="s">
        <v>66</v>
      </c>
      <c r="AB37" s="23" t="s">
        <v>67</v>
      </c>
      <c r="AC37" s="23" t="s">
        <v>665</v>
      </c>
      <c r="AD37" s="22" t="s">
        <v>60</v>
      </c>
      <c r="AE37" s="33" t="s">
        <v>70</v>
      </c>
      <c r="AF37" s="22"/>
      <c r="AG37" s="35"/>
      <c r="AH37" s="29"/>
      <c r="AI37" s="29"/>
      <c r="AJ37" s="28" t="s">
        <v>49</v>
      </c>
      <c r="AK37" s="22">
        <v>87680</v>
      </c>
      <c r="AL37" s="119" t="s">
        <v>50</v>
      </c>
      <c r="AM37" s="32" t="s">
        <v>50</v>
      </c>
      <c r="AN37" s="32" t="s">
        <v>114</v>
      </c>
      <c r="AO37" s="115" t="s">
        <v>50</v>
      </c>
      <c r="AP37" s="32" t="s">
        <v>50</v>
      </c>
      <c r="AQ37" s="29"/>
      <c r="AR37" s="24"/>
      <c r="AS37" s="24"/>
      <c r="AT37" s="343"/>
      <c r="AU37" s="22"/>
      <c r="AV37" s="44"/>
      <c r="AW37" s="26"/>
      <c r="AX37" s="364"/>
      <c r="AY37" s="364"/>
      <c r="AZ37" s="364"/>
      <c r="BA37" s="364"/>
      <c r="BB37" s="323"/>
      <c r="BC37" s="54"/>
      <c r="BD37" s="323"/>
      <c r="BE37" s="323"/>
      <c r="BF37" s="323"/>
    </row>
    <row r="38" spans="1:58" s="13" customFormat="1" ht="72" hidden="1" customHeight="1">
      <c r="A38" s="325">
        <v>2</v>
      </c>
      <c r="B38" s="45">
        <v>56</v>
      </c>
      <c r="C38" s="24" t="s">
        <v>1807</v>
      </c>
      <c r="D38" s="166" t="s">
        <v>1678</v>
      </c>
      <c r="E38" s="163" t="s">
        <v>41</v>
      </c>
      <c r="F38" s="19">
        <v>14000</v>
      </c>
      <c r="G38" s="20">
        <v>1</v>
      </c>
      <c r="H38" s="16">
        <f t="shared" si="7"/>
        <v>14000</v>
      </c>
      <c r="I38" s="16">
        <f t="shared" si="8"/>
        <v>14000</v>
      </c>
      <c r="J38" s="162">
        <f t="shared" ref="J38:J42" si="9">L38/K38</f>
        <v>14000</v>
      </c>
      <c r="K38" s="162">
        <v>1</v>
      </c>
      <c r="L38" s="162">
        <v>14000</v>
      </c>
      <c r="M38" s="22" t="s">
        <v>319</v>
      </c>
      <c r="N38" s="53" t="s">
        <v>320</v>
      </c>
      <c r="O38" s="18" t="s">
        <v>257</v>
      </c>
      <c r="P38" s="18" t="s">
        <v>123</v>
      </c>
      <c r="Q38" s="20" t="s">
        <v>69</v>
      </c>
      <c r="R38" s="20" t="s">
        <v>69</v>
      </c>
      <c r="S38" s="17" t="s">
        <v>425</v>
      </c>
      <c r="T38" s="18" t="s">
        <v>315</v>
      </c>
      <c r="U38" s="21">
        <v>7417</v>
      </c>
      <c r="V38" s="21">
        <v>2100200182</v>
      </c>
      <c r="W38" s="21">
        <v>2100200182</v>
      </c>
      <c r="X38" s="14" t="s">
        <v>475</v>
      </c>
      <c r="Y38" s="18"/>
      <c r="Z38" s="22" t="s">
        <v>43</v>
      </c>
      <c r="AA38" s="22" t="s">
        <v>66</v>
      </c>
      <c r="AB38" s="23" t="s">
        <v>67</v>
      </c>
      <c r="AC38" s="23" t="s">
        <v>666</v>
      </c>
      <c r="AD38" s="22" t="s">
        <v>60</v>
      </c>
      <c r="AE38" s="33" t="s">
        <v>70</v>
      </c>
      <c r="AF38" s="22"/>
      <c r="AG38" s="35"/>
      <c r="AH38" s="29"/>
      <c r="AI38" s="29"/>
      <c r="AJ38" s="28" t="s">
        <v>49</v>
      </c>
      <c r="AK38" s="22">
        <v>87682</v>
      </c>
      <c r="AL38" s="119" t="s">
        <v>50</v>
      </c>
      <c r="AM38" s="32" t="s">
        <v>50</v>
      </c>
      <c r="AN38" s="32" t="s">
        <v>114</v>
      </c>
      <c r="AO38" s="115" t="s">
        <v>50</v>
      </c>
      <c r="AP38" s="32" t="s">
        <v>50</v>
      </c>
      <c r="AQ38" s="17"/>
      <c r="AR38" s="24"/>
      <c r="AS38" s="24"/>
      <c r="AT38" s="343"/>
      <c r="AU38" s="22"/>
      <c r="AV38" s="44"/>
      <c r="AW38" s="26"/>
      <c r="AX38" s="364"/>
      <c r="AY38" s="364"/>
      <c r="AZ38" s="364"/>
      <c r="BA38" s="364"/>
      <c r="BB38" s="323"/>
      <c r="BC38" s="54"/>
      <c r="BD38" s="323"/>
      <c r="BE38" s="323"/>
      <c r="BF38" s="323"/>
    </row>
    <row r="39" spans="1:58" s="13" customFormat="1" ht="72" hidden="1" customHeight="1">
      <c r="A39" s="325">
        <v>2</v>
      </c>
      <c r="B39" s="45">
        <v>57</v>
      </c>
      <c r="C39" s="24" t="s">
        <v>1807</v>
      </c>
      <c r="D39" s="166" t="s">
        <v>1679</v>
      </c>
      <c r="E39" s="163" t="s">
        <v>41</v>
      </c>
      <c r="F39" s="19">
        <v>14000</v>
      </c>
      <c r="G39" s="20">
        <v>1</v>
      </c>
      <c r="H39" s="16">
        <f t="shared" si="7"/>
        <v>14000</v>
      </c>
      <c r="I39" s="16">
        <f t="shared" si="8"/>
        <v>14000</v>
      </c>
      <c r="J39" s="162">
        <f t="shared" si="9"/>
        <v>14000</v>
      </c>
      <c r="K39" s="162">
        <v>1</v>
      </c>
      <c r="L39" s="162">
        <v>14000</v>
      </c>
      <c r="M39" s="22" t="s">
        <v>321</v>
      </c>
      <c r="N39" s="53" t="s">
        <v>314</v>
      </c>
      <c r="O39" s="18" t="s">
        <v>257</v>
      </c>
      <c r="P39" s="18" t="s">
        <v>123</v>
      </c>
      <c r="Q39" s="20" t="s">
        <v>69</v>
      </c>
      <c r="R39" s="20" t="s">
        <v>69</v>
      </c>
      <c r="S39" s="17" t="s">
        <v>425</v>
      </c>
      <c r="T39" s="18" t="s">
        <v>315</v>
      </c>
      <c r="U39" s="21">
        <v>7421</v>
      </c>
      <c r="V39" s="21">
        <v>2100200182</v>
      </c>
      <c r="W39" s="21">
        <v>2100200182</v>
      </c>
      <c r="X39" s="18" t="s">
        <v>475</v>
      </c>
      <c r="Y39" s="18"/>
      <c r="Z39" s="22" t="s">
        <v>43</v>
      </c>
      <c r="AA39" s="22" t="s">
        <v>66</v>
      </c>
      <c r="AB39" s="23" t="s">
        <v>67</v>
      </c>
      <c r="AC39" s="23" t="s">
        <v>667</v>
      </c>
      <c r="AD39" s="22" t="s">
        <v>60</v>
      </c>
      <c r="AE39" s="33" t="s">
        <v>70</v>
      </c>
      <c r="AF39" s="22"/>
      <c r="AG39" s="35"/>
      <c r="AH39" s="29"/>
      <c r="AI39" s="29"/>
      <c r="AJ39" s="28" t="s">
        <v>49</v>
      </c>
      <c r="AK39" s="22">
        <v>87683</v>
      </c>
      <c r="AL39" s="119" t="s">
        <v>50</v>
      </c>
      <c r="AM39" s="32" t="s">
        <v>50</v>
      </c>
      <c r="AN39" s="32" t="s">
        <v>114</v>
      </c>
      <c r="AO39" s="115" t="s">
        <v>50</v>
      </c>
      <c r="AP39" s="32" t="s">
        <v>50</v>
      </c>
      <c r="AQ39" s="17"/>
      <c r="AR39" s="24"/>
      <c r="AS39" s="24"/>
      <c r="AT39" s="343"/>
      <c r="AU39" s="22"/>
      <c r="AV39" s="44"/>
      <c r="AW39" s="26"/>
      <c r="AX39" s="364"/>
      <c r="AY39" s="364"/>
      <c r="AZ39" s="364"/>
      <c r="BA39" s="364"/>
      <c r="BB39" s="323"/>
      <c r="BC39" s="54"/>
      <c r="BD39" s="323"/>
      <c r="BE39" s="323"/>
      <c r="BF39" s="323"/>
    </row>
    <row r="40" spans="1:58" s="13" customFormat="1" ht="72" hidden="1" customHeight="1">
      <c r="A40" s="325">
        <v>2</v>
      </c>
      <c r="B40" s="45">
        <v>58</v>
      </c>
      <c r="C40" s="24" t="s">
        <v>1807</v>
      </c>
      <c r="D40" s="166" t="s">
        <v>1680</v>
      </c>
      <c r="E40" s="163" t="s">
        <v>41</v>
      </c>
      <c r="F40" s="19">
        <v>14000</v>
      </c>
      <c r="G40" s="20">
        <v>1</v>
      </c>
      <c r="H40" s="16">
        <f t="shared" si="7"/>
        <v>14000</v>
      </c>
      <c r="I40" s="16">
        <f t="shared" si="8"/>
        <v>14000</v>
      </c>
      <c r="J40" s="162">
        <f t="shared" si="9"/>
        <v>14000</v>
      </c>
      <c r="K40" s="162">
        <v>1</v>
      </c>
      <c r="L40" s="162">
        <v>14000</v>
      </c>
      <c r="M40" s="22" t="s">
        <v>322</v>
      </c>
      <c r="N40" s="53" t="s">
        <v>323</v>
      </c>
      <c r="O40" s="18" t="s">
        <v>257</v>
      </c>
      <c r="P40" s="18" t="s">
        <v>123</v>
      </c>
      <c r="Q40" s="20" t="s">
        <v>69</v>
      </c>
      <c r="R40" s="20" t="s">
        <v>69</v>
      </c>
      <c r="S40" s="17" t="s">
        <v>425</v>
      </c>
      <c r="T40" s="18" t="s">
        <v>324</v>
      </c>
      <c r="U40" s="21">
        <v>7424</v>
      </c>
      <c r="V40" s="21">
        <v>2100200182</v>
      </c>
      <c r="W40" s="21">
        <v>2100200182</v>
      </c>
      <c r="X40" s="18" t="s">
        <v>475</v>
      </c>
      <c r="Y40" s="18"/>
      <c r="Z40" s="22" t="s">
        <v>43</v>
      </c>
      <c r="AA40" s="22" t="s">
        <v>66</v>
      </c>
      <c r="AB40" s="23" t="s">
        <v>67</v>
      </c>
      <c r="AC40" s="23" t="s">
        <v>668</v>
      </c>
      <c r="AD40" s="22" t="s">
        <v>60</v>
      </c>
      <c r="AE40" s="33" t="s">
        <v>70</v>
      </c>
      <c r="AF40" s="22"/>
      <c r="AG40" s="35"/>
      <c r="AH40" s="29"/>
      <c r="AI40" s="29"/>
      <c r="AJ40" s="28" t="s">
        <v>49</v>
      </c>
      <c r="AK40" s="22">
        <v>87684</v>
      </c>
      <c r="AL40" s="119" t="s">
        <v>50</v>
      </c>
      <c r="AM40" s="32" t="s">
        <v>50</v>
      </c>
      <c r="AN40" s="32" t="s">
        <v>114</v>
      </c>
      <c r="AO40" s="115" t="s">
        <v>50</v>
      </c>
      <c r="AP40" s="32" t="s">
        <v>50</v>
      </c>
      <c r="AQ40" s="29"/>
      <c r="AR40" s="24"/>
      <c r="AS40" s="24"/>
      <c r="AT40" s="343"/>
      <c r="AU40" s="22"/>
      <c r="AV40" s="44"/>
      <c r="AW40" s="26"/>
      <c r="AX40" s="364"/>
      <c r="AY40" s="364"/>
      <c r="AZ40" s="364"/>
      <c r="BA40" s="364"/>
      <c r="BB40" s="323"/>
      <c r="BC40" s="54"/>
      <c r="BD40" s="323"/>
      <c r="BE40" s="323"/>
      <c r="BF40" s="323"/>
    </row>
    <row r="41" spans="1:58" s="13" customFormat="1" ht="72" hidden="1" customHeight="1">
      <c r="A41" s="325">
        <v>2</v>
      </c>
      <c r="B41" s="45">
        <v>59</v>
      </c>
      <c r="C41" s="24" t="s">
        <v>1807</v>
      </c>
      <c r="D41" s="166" t="s">
        <v>1681</v>
      </c>
      <c r="E41" s="163" t="s">
        <v>41</v>
      </c>
      <c r="F41" s="19">
        <v>14000</v>
      </c>
      <c r="G41" s="20">
        <v>1</v>
      </c>
      <c r="H41" s="16">
        <f t="shared" si="7"/>
        <v>14000</v>
      </c>
      <c r="I41" s="16">
        <f t="shared" si="8"/>
        <v>14000</v>
      </c>
      <c r="J41" s="162">
        <f t="shared" si="9"/>
        <v>14000</v>
      </c>
      <c r="K41" s="162">
        <v>1</v>
      </c>
      <c r="L41" s="162">
        <v>14000</v>
      </c>
      <c r="M41" s="22" t="s">
        <v>325</v>
      </c>
      <c r="N41" s="53" t="s">
        <v>326</v>
      </c>
      <c r="O41" s="18" t="s">
        <v>257</v>
      </c>
      <c r="P41" s="18" t="s">
        <v>123</v>
      </c>
      <c r="Q41" s="20" t="s">
        <v>69</v>
      </c>
      <c r="R41" s="20" t="s">
        <v>69</v>
      </c>
      <c r="S41" s="17" t="s">
        <v>425</v>
      </c>
      <c r="T41" s="18" t="s">
        <v>315</v>
      </c>
      <c r="U41" s="21">
        <v>7418</v>
      </c>
      <c r="V41" s="21">
        <v>2100200182</v>
      </c>
      <c r="W41" s="21">
        <v>2100200182</v>
      </c>
      <c r="X41" s="14" t="s">
        <v>475</v>
      </c>
      <c r="Y41" s="18"/>
      <c r="Z41" s="22" t="s">
        <v>43</v>
      </c>
      <c r="AA41" s="22" t="s">
        <v>66</v>
      </c>
      <c r="AB41" s="23" t="s">
        <v>67</v>
      </c>
      <c r="AC41" s="23" t="s">
        <v>669</v>
      </c>
      <c r="AD41" s="22" t="s">
        <v>60</v>
      </c>
      <c r="AE41" s="33" t="s">
        <v>70</v>
      </c>
      <c r="AF41" s="22"/>
      <c r="AG41" s="35"/>
      <c r="AH41" s="29"/>
      <c r="AI41" s="29"/>
      <c r="AJ41" s="28" t="s">
        <v>49</v>
      </c>
      <c r="AK41" s="22">
        <v>87685</v>
      </c>
      <c r="AL41" s="119" t="s">
        <v>50</v>
      </c>
      <c r="AM41" s="32" t="s">
        <v>50</v>
      </c>
      <c r="AN41" s="32" t="s">
        <v>114</v>
      </c>
      <c r="AO41" s="115" t="s">
        <v>50</v>
      </c>
      <c r="AP41" s="32" t="s">
        <v>50</v>
      </c>
      <c r="AQ41" s="29"/>
      <c r="AR41" s="24"/>
      <c r="AS41" s="24"/>
      <c r="AT41" s="343"/>
      <c r="AU41" s="22"/>
      <c r="AV41" s="44"/>
      <c r="AW41" s="26"/>
      <c r="AX41" s="364"/>
      <c r="AY41" s="364"/>
      <c r="AZ41" s="364"/>
      <c r="BA41" s="364"/>
      <c r="BB41" s="323"/>
      <c r="BC41" s="54"/>
      <c r="BD41" s="323"/>
      <c r="BE41" s="323"/>
      <c r="BF41" s="323"/>
    </row>
    <row r="42" spans="1:58" s="13" customFormat="1" ht="72" hidden="1" customHeight="1">
      <c r="A42" s="325">
        <v>2</v>
      </c>
      <c r="B42" s="45">
        <v>60</v>
      </c>
      <c r="C42" s="24" t="s">
        <v>1807</v>
      </c>
      <c r="D42" s="166" t="s">
        <v>1682</v>
      </c>
      <c r="E42" s="163" t="s">
        <v>41</v>
      </c>
      <c r="F42" s="19">
        <v>14000</v>
      </c>
      <c r="G42" s="20">
        <v>1</v>
      </c>
      <c r="H42" s="16">
        <f t="shared" si="7"/>
        <v>14000</v>
      </c>
      <c r="I42" s="16">
        <f t="shared" si="8"/>
        <v>14000</v>
      </c>
      <c r="J42" s="162">
        <f t="shared" si="9"/>
        <v>14000</v>
      </c>
      <c r="K42" s="162">
        <v>1</v>
      </c>
      <c r="L42" s="162">
        <v>14000</v>
      </c>
      <c r="M42" s="22" t="s">
        <v>327</v>
      </c>
      <c r="N42" s="53" t="s">
        <v>326</v>
      </c>
      <c r="O42" s="18" t="s">
        <v>257</v>
      </c>
      <c r="P42" s="18" t="s">
        <v>123</v>
      </c>
      <c r="Q42" s="20" t="s">
        <v>69</v>
      </c>
      <c r="R42" s="20" t="s">
        <v>69</v>
      </c>
      <c r="S42" s="17" t="s">
        <v>425</v>
      </c>
      <c r="T42" s="18" t="s">
        <v>315</v>
      </c>
      <c r="U42" s="21">
        <v>14049</v>
      </c>
      <c r="V42" s="21">
        <v>2100200182</v>
      </c>
      <c r="W42" s="21">
        <v>2100200182</v>
      </c>
      <c r="X42" s="18" t="s">
        <v>475</v>
      </c>
      <c r="Y42" s="18"/>
      <c r="Z42" s="22" t="s">
        <v>43</v>
      </c>
      <c r="AA42" s="22" t="s">
        <v>66</v>
      </c>
      <c r="AB42" s="23" t="s">
        <v>67</v>
      </c>
      <c r="AC42" s="23" t="s">
        <v>670</v>
      </c>
      <c r="AD42" s="22" t="s">
        <v>60</v>
      </c>
      <c r="AE42" s="33" t="s">
        <v>70</v>
      </c>
      <c r="AF42" s="22"/>
      <c r="AG42" s="35"/>
      <c r="AH42" s="29"/>
      <c r="AI42" s="29"/>
      <c r="AJ42" s="28" t="s">
        <v>49</v>
      </c>
      <c r="AK42" s="22">
        <v>87686</v>
      </c>
      <c r="AL42" s="119" t="s">
        <v>50</v>
      </c>
      <c r="AM42" s="32" t="s">
        <v>50</v>
      </c>
      <c r="AN42" s="32" t="s">
        <v>114</v>
      </c>
      <c r="AO42" s="115" t="s">
        <v>50</v>
      </c>
      <c r="AP42" s="32" t="s">
        <v>50</v>
      </c>
      <c r="AQ42" s="17"/>
      <c r="AR42" s="24"/>
      <c r="AS42" s="24"/>
      <c r="AT42" s="343"/>
      <c r="AU42" s="22"/>
      <c r="AV42" s="44"/>
      <c r="AW42" s="26"/>
      <c r="AX42" s="364"/>
      <c r="AY42" s="364"/>
      <c r="AZ42" s="364"/>
      <c r="BA42" s="364"/>
      <c r="BB42" s="323"/>
      <c r="BC42" s="54"/>
      <c r="BD42" s="323"/>
      <c r="BE42" s="323"/>
      <c r="BF42" s="323"/>
    </row>
    <row r="43" spans="1:58" s="13" customFormat="1" ht="72" hidden="1" customHeight="1">
      <c r="A43" s="325">
        <v>2</v>
      </c>
      <c r="B43" s="45">
        <v>62</v>
      </c>
      <c r="C43" s="24" t="s">
        <v>1808</v>
      </c>
      <c r="D43" s="166" t="s">
        <v>1683</v>
      </c>
      <c r="E43" s="163" t="s">
        <v>41</v>
      </c>
      <c r="F43" s="19">
        <v>25000</v>
      </c>
      <c r="G43" s="20">
        <v>1</v>
      </c>
      <c r="H43" s="16">
        <f t="shared" si="7"/>
        <v>25000</v>
      </c>
      <c r="I43" s="16">
        <f t="shared" si="8"/>
        <v>25000</v>
      </c>
      <c r="J43" s="162">
        <f t="shared" ref="J43:J48" si="10">L43/K43</f>
        <v>25000</v>
      </c>
      <c r="K43" s="162">
        <v>1</v>
      </c>
      <c r="L43" s="162">
        <v>25000</v>
      </c>
      <c r="M43" s="22" t="s">
        <v>328</v>
      </c>
      <c r="N43" s="53" t="s">
        <v>270</v>
      </c>
      <c r="O43" s="18" t="s">
        <v>257</v>
      </c>
      <c r="P43" s="18" t="s">
        <v>123</v>
      </c>
      <c r="Q43" s="20" t="s">
        <v>69</v>
      </c>
      <c r="R43" s="20" t="s">
        <v>69</v>
      </c>
      <c r="S43" s="17" t="s">
        <v>425</v>
      </c>
      <c r="T43" s="18" t="s">
        <v>315</v>
      </c>
      <c r="U43" s="21">
        <v>7428</v>
      </c>
      <c r="V43" s="21">
        <v>2100200182</v>
      </c>
      <c r="W43" s="21">
        <v>2100200182</v>
      </c>
      <c r="X43" s="18" t="s">
        <v>475</v>
      </c>
      <c r="Y43" s="18"/>
      <c r="Z43" s="22" t="s">
        <v>43</v>
      </c>
      <c r="AA43" s="22" t="s">
        <v>44</v>
      </c>
      <c r="AB43" s="22" t="s">
        <v>45</v>
      </c>
      <c r="AC43" s="22" t="s">
        <v>671</v>
      </c>
      <c r="AD43" s="22" t="s">
        <v>46</v>
      </c>
      <c r="AE43" s="33" t="s">
        <v>70</v>
      </c>
      <c r="AF43" s="22"/>
      <c r="AG43" s="35"/>
      <c r="AH43" s="29"/>
      <c r="AI43" s="29"/>
      <c r="AJ43" s="28" t="s">
        <v>49</v>
      </c>
      <c r="AK43" s="22">
        <v>87688</v>
      </c>
      <c r="AL43" s="119" t="s">
        <v>50</v>
      </c>
      <c r="AM43" s="32" t="s">
        <v>50</v>
      </c>
      <c r="AN43" s="32" t="s">
        <v>114</v>
      </c>
      <c r="AO43" s="115" t="s">
        <v>50</v>
      </c>
      <c r="AP43" s="32" t="s">
        <v>50</v>
      </c>
      <c r="AQ43" s="29"/>
      <c r="AR43" s="24"/>
      <c r="AS43" s="24"/>
      <c r="AT43" s="343"/>
      <c r="AU43" s="22"/>
      <c r="AV43" s="44"/>
      <c r="AW43" s="26"/>
      <c r="AX43" s="364"/>
      <c r="AY43" s="364"/>
      <c r="AZ43" s="364"/>
      <c r="BA43" s="364"/>
      <c r="BB43" s="323"/>
      <c r="BC43" s="54"/>
      <c r="BD43" s="323"/>
      <c r="BE43" s="323"/>
      <c r="BF43" s="323"/>
    </row>
    <row r="44" spans="1:58" s="13" customFormat="1" ht="72" hidden="1" customHeight="1">
      <c r="A44" s="325">
        <v>2</v>
      </c>
      <c r="B44" s="45">
        <v>63</v>
      </c>
      <c r="C44" s="24" t="s">
        <v>1807</v>
      </c>
      <c r="D44" s="166" t="s">
        <v>1684</v>
      </c>
      <c r="E44" s="163" t="s">
        <v>41</v>
      </c>
      <c r="F44" s="19">
        <v>14000</v>
      </c>
      <c r="G44" s="20">
        <v>1</v>
      </c>
      <c r="H44" s="16">
        <f t="shared" si="7"/>
        <v>14000</v>
      </c>
      <c r="I44" s="16">
        <f t="shared" si="8"/>
        <v>14000</v>
      </c>
      <c r="J44" s="162">
        <f t="shared" si="10"/>
        <v>14000</v>
      </c>
      <c r="K44" s="162">
        <v>1</v>
      </c>
      <c r="L44" s="162">
        <v>14000</v>
      </c>
      <c r="M44" s="22" t="s">
        <v>329</v>
      </c>
      <c r="N44" s="53" t="s">
        <v>330</v>
      </c>
      <c r="O44" s="18" t="s">
        <v>257</v>
      </c>
      <c r="P44" s="18" t="s">
        <v>123</v>
      </c>
      <c r="Q44" s="20" t="s">
        <v>69</v>
      </c>
      <c r="R44" s="20" t="s">
        <v>69</v>
      </c>
      <c r="S44" s="17" t="s">
        <v>425</v>
      </c>
      <c r="T44" s="18" t="s">
        <v>315</v>
      </c>
      <c r="U44" s="21">
        <v>7426</v>
      </c>
      <c r="V44" s="21">
        <v>2100200182</v>
      </c>
      <c r="W44" s="21">
        <v>2100200182</v>
      </c>
      <c r="X44" s="18" t="s">
        <v>475</v>
      </c>
      <c r="Y44" s="18"/>
      <c r="Z44" s="22" t="s">
        <v>43</v>
      </c>
      <c r="AA44" s="22" t="s">
        <v>66</v>
      </c>
      <c r="AB44" s="23" t="s">
        <v>67</v>
      </c>
      <c r="AC44" s="23" t="s">
        <v>672</v>
      </c>
      <c r="AD44" s="22" t="s">
        <v>60</v>
      </c>
      <c r="AE44" s="33" t="s">
        <v>70</v>
      </c>
      <c r="AF44" s="22"/>
      <c r="AG44" s="35"/>
      <c r="AH44" s="29"/>
      <c r="AI44" s="29"/>
      <c r="AJ44" s="28" t="s">
        <v>49</v>
      </c>
      <c r="AK44" s="22">
        <v>87689</v>
      </c>
      <c r="AL44" s="119" t="s">
        <v>50</v>
      </c>
      <c r="AM44" s="32" t="s">
        <v>50</v>
      </c>
      <c r="AN44" s="32" t="s">
        <v>114</v>
      </c>
      <c r="AO44" s="115" t="s">
        <v>50</v>
      </c>
      <c r="AP44" s="32" t="s">
        <v>50</v>
      </c>
      <c r="AQ44" s="29"/>
      <c r="AR44" s="24"/>
      <c r="AS44" s="24"/>
      <c r="AT44" s="343"/>
      <c r="AU44" s="22"/>
      <c r="AV44" s="44"/>
      <c r="AW44" s="26"/>
      <c r="AX44" s="364"/>
      <c r="AY44" s="364"/>
      <c r="AZ44" s="364"/>
      <c r="BA44" s="364"/>
      <c r="BB44" s="323"/>
      <c r="BC44" s="54"/>
      <c r="BD44" s="323"/>
      <c r="BE44" s="323"/>
      <c r="BF44" s="323"/>
    </row>
    <row r="45" spans="1:58" s="13" customFormat="1" ht="72" hidden="1" customHeight="1">
      <c r="A45" s="325">
        <v>2</v>
      </c>
      <c r="B45" s="45">
        <v>64</v>
      </c>
      <c r="C45" s="24" t="s">
        <v>1807</v>
      </c>
      <c r="D45" s="166" t="s">
        <v>1685</v>
      </c>
      <c r="E45" s="163" t="s">
        <v>41</v>
      </c>
      <c r="F45" s="19">
        <v>14000</v>
      </c>
      <c r="G45" s="20">
        <v>1</v>
      </c>
      <c r="H45" s="16">
        <f t="shared" si="7"/>
        <v>14000</v>
      </c>
      <c r="I45" s="16">
        <f t="shared" si="8"/>
        <v>14000</v>
      </c>
      <c r="J45" s="162">
        <f t="shared" si="10"/>
        <v>14000</v>
      </c>
      <c r="K45" s="162">
        <v>1</v>
      </c>
      <c r="L45" s="162">
        <v>14000</v>
      </c>
      <c r="M45" s="22" t="s">
        <v>331</v>
      </c>
      <c r="N45" s="53" t="s">
        <v>332</v>
      </c>
      <c r="O45" s="18" t="s">
        <v>257</v>
      </c>
      <c r="P45" s="18" t="s">
        <v>123</v>
      </c>
      <c r="Q45" s="20" t="s">
        <v>69</v>
      </c>
      <c r="R45" s="20" t="s">
        <v>69</v>
      </c>
      <c r="S45" s="17" t="s">
        <v>425</v>
      </c>
      <c r="T45" s="18" t="s">
        <v>315</v>
      </c>
      <c r="U45" s="21">
        <v>7430</v>
      </c>
      <c r="V45" s="21">
        <v>2100200182</v>
      </c>
      <c r="W45" s="21">
        <v>2100200182</v>
      </c>
      <c r="X45" s="18" t="s">
        <v>475</v>
      </c>
      <c r="Y45" s="18"/>
      <c r="Z45" s="22" t="s">
        <v>43</v>
      </c>
      <c r="AA45" s="22" t="s">
        <v>66</v>
      </c>
      <c r="AB45" s="23" t="s">
        <v>67</v>
      </c>
      <c r="AC45" s="23" t="s">
        <v>673</v>
      </c>
      <c r="AD45" s="22" t="s">
        <v>60</v>
      </c>
      <c r="AE45" s="33" t="s">
        <v>70</v>
      </c>
      <c r="AF45" s="22"/>
      <c r="AG45" s="35"/>
      <c r="AH45" s="29"/>
      <c r="AI45" s="29"/>
      <c r="AJ45" s="28" t="s">
        <v>49</v>
      </c>
      <c r="AK45" s="22">
        <v>87690</v>
      </c>
      <c r="AL45" s="119" t="s">
        <v>50</v>
      </c>
      <c r="AM45" s="32" t="s">
        <v>50</v>
      </c>
      <c r="AN45" s="32" t="s">
        <v>114</v>
      </c>
      <c r="AO45" s="115" t="s">
        <v>50</v>
      </c>
      <c r="AP45" s="32" t="s">
        <v>50</v>
      </c>
      <c r="AQ45" s="17"/>
      <c r="AR45" s="24"/>
      <c r="AS45" s="24"/>
      <c r="AT45" s="343"/>
      <c r="AU45" s="22"/>
      <c r="AV45" s="44"/>
      <c r="AW45" s="26"/>
      <c r="AX45" s="364"/>
      <c r="AY45" s="364"/>
      <c r="AZ45" s="364"/>
      <c r="BA45" s="364"/>
      <c r="BB45" s="323"/>
      <c r="BC45" s="54"/>
      <c r="BD45" s="323"/>
      <c r="BE45" s="323"/>
      <c r="BF45" s="323"/>
    </row>
    <row r="46" spans="1:58" s="13" customFormat="1" ht="72" hidden="1" customHeight="1">
      <c r="A46" s="325">
        <v>2</v>
      </c>
      <c r="B46" s="45">
        <v>65</v>
      </c>
      <c r="C46" s="24" t="s">
        <v>1807</v>
      </c>
      <c r="D46" s="166" t="s">
        <v>1686</v>
      </c>
      <c r="E46" s="163" t="s">
        <v>41</v>
      </c>
      <c r="F46" s="19">
        <v>14000</v>
      </c>
      <c r="G46" s="20">
        <v>1</v>
      </c>
      <c r="H46" s="16">
        <f t="shared" si="7"/>
        <v>14000</v>
      </c>
      <c r="I46" s="16">
        <f t="shared" si="8"/>
        <v>14000</v>
      </c>
      <c r="J46" s="162">
        <f t="shared" si="10"/>
        <v>14000</v>
      </c>
      <c r="K46" s="162">
        <v>1</v>
      </c>
      <c r="L46" s="162">
        <v>14000</v>
      </c>
      <c r="M46" s="22" t="s">
        <v>333</v>
      </c>
      <c r="N46" s="53" t="s">
        <v>257</v>
      </c>
      <c r="O46" s="18" t="s">
        <v>257</v>
      </c>
      <c r="P46" s="18" t="s">
        <v>123</v>
      </c>
      <c r="Q46" s="20" t="s">
        <v>69</v>
      </c>
      <c r="R46" s="20" t="s">
        <v>69</v>
      </c>
      <c r="S46" s="17" t="s">
        <v>425</v>
      </c>
      <c r="T46" s="18" t="s">
        <v>315</v>
      </c>
      <c r="U46" s="21">
        <v>7416</v>
      </c>
      <c r="V46" s="21">
        <v>2100200182</v>
      </c>
      <c r="W46" s="21">
        <v>2100200182</v>
      </c>
      <c r="X46" s="14" t="s">
        <v>475</v>
      </c>
      <c r="Y46" s="18"/>
      <c r="Z46" s="22" t="s">
        <v>43</v>
      </c>
      <c r="AA46" s="22" t="s">
        <v>66</v>
      </c>
      <c r="AB46" s="23" t="s">
        <v>67</v>
      </c>
      <c r="AC46" s="23" t="s">
        <v>674</v>
      </c>
      <c r="AD46" s="22" t="s">
        <v>60</v>
      </c>
      <c r="AE46" s="33" t="s">
        <v>70</v>
      </c>
      <c r="AF46" s="22"/>
      <c r="AG46" s="35"/>
      <c r="AH46" s="29"/>
      <c r="AI46" s="29"/>
      <c r="AJ46" s="28" t="s">
        <v>49</v>
      </c>
      <c r="AK46" s="22">
        <v>87691</v>
      </c>
      <c r="AL46" s="119" t="s">
        <v>50</v>
      </c>
      <c r="AM46" s="32" t="s">
        <v>50</v>
      </c>
      <c r="AN46" s="32" t="s">
        <v>114</v>
      </c>
      <c r="AO46" s="115" t="s">
        <v>50</v>
      </c>
      <c r="AP46" s="32" t="s">
        <v>50</v>
      </c>
      <c r="AQ46" s="17"/>
      <c r="AR46" s="24"/>
      <c r="AS46" s="24"/>
      <c r="AT46" s="343"/>
      <c r="AU46" s="22"/>
      <c r="AV46" s="44"/>
      <c r="AW46" s="26"/>
      <c r="AX46" s="364"/>
      <c r="AY46" s="364"/>
      <c r="AZ46" s="364"/>
      <c r="BA46" s="364"/>
      <c r="BB46" s="323"/>
      <c r="BC46" s="54"/>
      <c r="BD46" s="323"/>
      <c r="BE46" s="323"/>
      <c r="BF46" s="323"/>
    </row>
    <row r="47" spans="1:58" s="13" customFormat="1" ht="96" hidden="1" customHeight="1">
      <c r="A47" s="325">
        <v>2</v>
      </c>
      <c r="B47" s="45">
        <v>66</v>
      </c>
      <c r="C47" s="24" t="s">
        <v>1809</v>
      </c>
      <c r="D47" s="166" t="s">
        <v>1737</v>
      </c>
      <c r="E47" s="163" t="s">
        <v>41</v>
      </c>
      <c r="F47" s="19">
        <v>22000</v>
      </c>
      <c r="G47" s="20">
        <v>1</v>
      </c>
      <c r="H47" s="16">
        <f t="shared" si="7"/>
        <v>22000</v>
      </c>
      <c r="I47" s="16">
        <f t="shared" si="8"/>
        <v>22000</v>
      </c>
      <c r="J47" s="162">
        <f t="shared" si="10"/>
        <v>22000</v>
      </c>
      <c r="K47" s="162">
        <v>1</v>
      </c>
      <c r="L47" s="162">
        <v>22000</v>
      </c>
      <c r="M47" s="22" t="s">
        <v>317</v>
      </c>
      <c r="N47" s="53" t="s">
        <v>318</v>
      </c>
      <c r="O47" s="18" t="s">
        <v>136</v>
      </c>
      <c r="P47" s="18" t="s">
        <v>123</v>
      </c>
      <c r="Q47" s="20" t="s">
        <v>69</v>
      </c>
      <c r="R47" s="20" t="s">
        <v>69</v>
      </c>
      <c r="S47" s="18" t="s">
        <v>426</v>
      </c>
      <c r="T47" s="18" t="s">
        <v>258</v>
      </c>
      <c r="U47" s="21">
        <v>7381</v>
      </c>
      <c r="V47" s="21">
        <v>2100200182</v>
      </c>
      <c r="W47" s="21">
        <v>2100200182</v>
      </c>
      <c r="X47" s="18" t="s">
        <v>93</v>
      </c>
      <c r="Y47" s="18"/>
      <c r="Z47" s="22" t="s">
        <v>85</v>
      </c>
      <c r="AA47" s="22" t="s">
        <v>98</v>
      </c>
      <c r="AB47" s="22" t="s">
        <v>86</v>
      </c>
      <c r="AC47" s="22" t="s">
        <v>675</v>
      </c>
      <c r="AD47" s="22" t="s">
        <v>87</v>
      </c>
      <c r="AE47" s="33" t="s">
        <v>70</v>
      </c>
      <c r="AF47" s="22"/>
      <c r="AG47" s="35"/>
      <c r="AH47" s="29"/>
      <c r="AI47" s="29"/>
      <c r="AJ47" s="28" t="s">
        <v>49</v>
      </c>
      <c r="AK47" s="22">
        <v>87692</v>
      </c>
      <c r="AL47" s="119" t="s">
        <v>50</v>
      </c>
      <c r="AM47" s="32" t="s">
        <v>50</v>
      </c>
      <c r="AN47" s="32" t="s">
        <v>114</v>
      </c>
      <c r="AO47" s="115" t="s">
        <v>50</v>
      </c>
      <c r="AP47" s="32" t="s">
        <v>50</v>
      </c>
      <c r="AQ47" s="29"/>
      <c r="AR47" s="24"/>
      <c r="AS47" s="24"/>
      <c r="AT47" s="343"/>
      <c r="AU47" s="22"/>
      <c r="AV47" s="44"/>
      <c r="AW47" s="26"/>
      <c r="AX47" s="364"/>
      <c r="AY47" s="364"/>
      <c r="AZ47" s="364"/>
      <c r="BA47" s="364"/>
      <c r="BB47" s="323"/>
      <c r="BC47" s="54"/>
      <c r="BD47" s="323"/>
      <c r="BE47" s="323"/>
      <c r="BF47" s="323"/>
    </row>
    <row r="48" spans="1:58" s="13" customFormat="1" ht="96" hidden="1" customHeight="1">
      <c r="A48" s="325">
        <v>2</v>
      </c>
      <c r="B48" s="45">
        <v>67</v>
      </c>
      <c r="C48" s="24" t="s">
        <v>1809</v>
      </c>
      <c r="D48" s="166" t="s">
        <v>1738</v>
      </c>
      <c r="E48" s="163" t="s">
        <v>41</v>
      </c>
      <c r="F48" s="19">
        <v>22000</v>
      </c>
      <c r="G48" s="20">
        <v>1</v>
      </c>
      <c r="H48" s="16">
        <f t="shared" si="7"/>
        <v>22000</v>
      </c>
      <c r="I48" s="16">
        <f t="shared" si="8"/>
        <v>22000</v>
      </c>
      <c r="J48" s="162">
        <f t="shared" si="10"/>
        <v>22000</v>
      </c>
      <c r="K48" s="162">
        <v>1</v>
      </c>
      <c r="L48" s="162">
        <v>22000</v>
      </c>
      <c r="M48" s="22" t="s">
        <v>334</v>
      </c>
      <c r="N48" s="53" t="s">
        <v>335</v>
      </c>
      <c r="O48" s="18" t="s">
        <v>136</v>
      </c>
      <c r="P48" s="18" t="s">
        <v>123</v>
      </c>
      <c r="Q48" s="20" t="s">
        <v>69</v>
      </c>
      <c r="R48" s="20" t="s">
        <v>69</v>
      </c>
      <c r="S48" s="18" t="s">
        <v>426</v>
      </c>
      <c r="T48" s="18" t="s">
        <v>258</v>
      </c>
      <c r="U48" s="21">
        <v>7379</v>
      </c>
      <c r="V48" s="21">
        <v>2100200182</v>
      </c>
      <c r="W48" s="21">
        <v>2100200182</v>
      </c>
      <c r="X48" s="18" t="s">
        <v>93</v>
      </c>
      <c r="Y48" s="18"/>
      <c r="Z48" s="22" t="s">
        <v>85</v>
      </c>
      <c r="AA48" s="22" t="s">
        <v>98</v>
      </c>
      <c r="AB48" s="22" t="s">
        <v>86</v>
      </c>
      <c r="AC48" s="22" t="s">
        <v>676</v>
      </c>
      <c r="AD48" s="22" t="s">
        <v>87</v>
      </c>
      <c r="AE48" s="33" t="s">
        <v>70</v>
      </c>
      <c r="AF48" s="22"/>
      <c r="AG48" s="39"/>
      <c r="AH48" s="29"/>
      <c r="AI48" s="29"/>
      <c r="AJ48" s="28" t="s">
        <v>49</v>
      </c>
      <c r="AK48" s="22">
        <v>87693</v>
      </c>
      <c r="AL48" s="119" t="s">
        <v>50</v>
      </c>
      <c r="AM48" s="32" t="s">
        <v>50</v>
      </c>
      <c r="AN48" s="32" t="s">
        <v>114</v>
      </c>
      <c r="AO48" s="115" t="s">
        <v>50</v>
      </c>
      <c r="AP48" s="32" t="s">
        <v>50</v>
      </c>
      <c r="AQ48" s="29"/>
      <c r="AR48" s="24"/>
      <c r="AS48" s="24"/>
      <c r="AT48" s="343"/>
      <c r="AU48" s="22"/>
      <c r="AV48" s="44"/>
      <c r="AW48" s="26"/>
      <c r="AX48" s="364"/>
      <c r="AY48" s="364"/>
      <c r="AZ48" s="364"/>
      <c r="BA48" s="364"/>
      <c r="BB48" s="323"/>
      <c r="BC48" s="54"/>
      <c r="BD48" s="323"/>
      <c r="BE48" s="323"/>
      <c r="BF48" s="323"/>
    </row>
    <row r="49" spans="1:58" s="13" customFormat="1" ht="72" hidden="1" customHeight="1">
      <c r="A49" s="325">
        <v>2</v>
      </c>
      <c r="B49" s="45">
        <v>69</v>
      </c>
      <c r="C49" s="24" t="s">
        <v>1808</v>
      </c>
      <c r="D49" s="166" t="s">
        <v>1687</v>
      </c>
      <c r="E49" s="163" t="s">
        <v>41</v>
      </c>
      <c r="F49" s="19">
        <v>25000</v>
      </c>
      <c r="G49" s="20">
        <v>1</v>
      </c>
      <c r="H49" s="16">
        <f t="shared" si="7"/>
        <v>25000</v>
      </c>
      <c r="I49" s="16">
        <f t="shared" si="8"/>
        <v>25000</v>
      </c>
      <c r="J49" s="162">
        <f t="shared" ref="J49:J52" si="11">L49/K49</f>
        <v>25000</v>
      </c>
      <c r="K49" s="162">
        <v>1</v>
      </c>
      <c r="L49" s="162">
        <v>25000</v>
      </c>
      <c r="M49" s="22" t="s">
        <v>319</v>
      </c>
      <c r="N49" s="53" t="s">
        <v>320</v>
      </c>
      <c r="O49" s="18" t="s">
        <v>257</v>
      </c>
      <c r="P49" s="18" t="s">
        <v>123</v>
      </c>
      <c r="Q49" s="20" t="s">
        <v>69</v>
      </c>
      <c r="R49" s="20" t="s">
        <v>69</v>
      </c>
      <c r="S49" s="17" t="s">
        <v>425</v>
      </c>
      <c r="T49" s="18" t="s">
        <v>315</v>
      </c>
      <c r="U49" s="21">
        <v>7417</v>
      </c>
      <c r="V49" s="21">
        <v>2100200182</v>
      </c>
      <c r="W49" s="21">
        <v>2100200182</v>
      </c>
      <c r="X49" s="18" t="s">
        <v>475</v>
      </c>
      <c r="Y49" s="18"/>
      <c r="Z49" s="22" t="s">
        <v>43</v>
      </c>
      <c r="AA49" s="22" t="s">
        <v>44</v>
      </c>
      <c r="AB49" s="22" t="s">
        <v>45</v>
      </c>
      <c r="AC49" s="22" t="s">
        <v>677</v>
      </c>
      <c r="AD49" s="22" t="s">
        <v>46</v>
      </c>
      <c r="AE49" s="33" t="s">
        <v>70</v>
      </c>
      <c r="AF49" s="22"/>
      <c r="AG49" s="39"/>
      <c r="AH49" s="29"/>
      <c r="AI49" s="29"/>
      <c r="AJ49" s="28" t="s">
        <v>49</v>
      </c>
      <c r="AK49" s="22">
        <v>87695</v>
      </c>
      <c r="AL49" s="119" t="s">
        <v>50</v>
      </c>
      <c r="AM49" s="32" t="s">
        <v>50</v>
      </c>
      <c r="AN49" s="32" t="s">
        <v>114</v>
      </c>
      <c r="AO49" s="115" t="s">
        <v>50</v>
      </c>
      <c r="AP49" s="32" t="s">
        <v>50</v>
      </c>
      <c r="AQ49" s="17"/>
      <c r="AR49" s="24"/>
      <c r="AS49" s="24"/>
      <c r="AT49" s="343"/>
      <c r="AU49" s="22"/>
      <c r="AV49" s="44"/>
      <c r="AW49" s="26"/>
      <c r="AX49" s="364"/>
      <c r="AY49" s="364"/>
      <c r="AZ49" s="364"/>
      <c r="BA49" s="364"/>
      <c r="BB49" s="323"/>
      <c r="BC49" s="54"/>
      <c r="BD49" s="323"/>
      <c r="BE49" s="323"/>
      <c r="BF49" s="323"/>
    </row>
    <row r="50" spans="1:58" s="13" customFormat="1" ht="72" hidden="1" customHeight="1">
      <c r="A50" s="325">
        <v>2</v>
      </c>
      <c r="B50" s="45">
        <v>70</v>
      </c>
      <c r="C50" s="24" t="s">
        <v>1808</v>
      </c>
      <c r="D50" s="166" t="s">
        <v>1688</v>
      </c>
      <c r="E50" s="163" t="s">
        <v>41</v>
      </c>
      <c r="F50" s="19">
        <v>25000</v>
      </c>
      <c r="G50" s="20">
        <v>1</v>
      </c>
      <c r="H50" s="16">
        <f t="shared" si="7"/>
        <v>25000</v>
      </c>
      <c r="I50" s="16">
        <f t="shared" si="8"/>
        <v>25000</v>
      </c>
      <c r="J50" s="162">
        <f t="shared" si="11"/>
        <v>25000</v>
      </c>
      <c r="K50" s="162">
        <v>1</v>
      </c>
      <c r="L50" s="162">
        <v>25000</v>
      </c>
      <c r="M50" s="22" t="s">
        <v>316</v>
      </c>
      <c r="N50" s="53" t="s">
        <v>314</v>
      </c>
      <c r="O50" s="18" t="s">
        <v>257</v>
      </c>
      <c r="P50" s="18" t="s">
        <v>123</v>
      </c>
      <c r="Q50" s="20" t="s">
        <v>69</v>
      </c>
      <c r="R50" s="20" t="s">
        <v>69</v>
      </c>
      <c r="S50" s="17" t="s">
        <v>425</v>
      </c>
      <c r="T50" s="18" t="s">
        <v>315</v>
      </c>
      <c r="U50" s="21">
        <v>10610</v>
      </c>
      <c r="V50" s="21">
        <v>2100200182</v>
      </c>
      <c r="W50" s="21">
        <v>2100200182</v>
      </c>
      <c r="X50" s="18" t="s">
        <v>475</v>
      </c>
      <c r="Y50" s="18"/>
      <c r="Z50" s="22" t="s">
        <v>43</v>
      </c>
      <c r="AA50" s="22" t="s">
        <v>44</v>
      </c>
      <c r="AB50" s="22" t="s">
        <v>45</v>
      </c>
      <c r="AC50" s="22" t="s">
        <v>678</v>
      </c>
      <c r="AD50" s="22" t="s">
        <v>46</v>
      </c>
      <c r="AE50" s="33" t="s">
        <v>70</v>
      </c>
      <c r="AF50" s="22"/>
      <c r="AG50" s="39"/>
      <c r="AH50" s="29"/>
      <c r="AI50" s="29"/>
      <c r="AJ50" s="28" t="s">
        <v>49</v>
      </c>
      <c r="AK50" s="22">
        <v>87696</v>
      </c>
      <c r="AL50" s="119" t="s">
        <v>50</v>
      </c>
      <c r="AM50" s="32" t="s">
        <v>50</v>
      </c>
      <c r="AN50" s="32" t="s">
        <v>114</v>
      </c>
      <c r="AO50" s="115" t="s">
        <v>50</v>
      </c>
      <c r="AP50" s="32" t="s">
        <v>50</v>
      </c>
      <c r="AQ50" s="29"/>
      <c r="AR50" s="24"/>
      <c r="AS50" s="24"/>
      <c r="AT50" s="343"/>
      <c r="AU50" s="22"/>
      <c r="AV50" s="44"/>
      <c r="AW50" s="26"/>
      <c r="AX50" s="364"/>
      <c r="AY50" s="364"/>
      <c r="AZ50" s="364"/>
      <c r="BA50" s="364"/>
      <c r="BB50" s="323"/>
      <c r="BC50" s="54"/>
      <c r="BD50" s="323"/>
      <c r="BE50" s="323"/>
      <c r="BF50" s="323"/>
    </row>
    <row r="51" spans="1:58" s="13" customFormat="1" ht="72" hidden="1" customHeight="1">
      <c r="A51" s="325">
        <v>2</v>
      </c>
      <c r="B51" s="45">
        <v>71</v>
      </c>
      <c r="C51" s="24" t="s">
        <v>1808</v>
      </c>
      <c r="D51" s="166" t="s">
        <v>1689</v>
      </c>
      <c r="E51" s="163" t="s">
        <v>41</v>
      </c>
      <c r="F51" s="19">
        <v>25000</v>
      </c>
      <c r="G51" s="20">
        <v>1</v>
      </c>
      <c r="H51" s="16">
        <f t="shared" si="7"/>
        <v>25000</v>
      </c>
      <c r="I51" s="16">
        <f t="shared" si="8"/>
        <v>25000</v>
      </c>
      <c r="J51" s="162">
        <f t="shared" si="11"/>
        <v>25000</v>
      </c>
      <c r="K51" s="162">
        <v>1</v>
      </c>
      <c r="L51" s="162">
        <v>25000</v>
      </c>
      <c r="M51" s="22" t="s">
        <v>329</v>
      </c>
      <c r="N51" s="53" t="s">
        <v>330</v>
      </c>
      <c r="O51" s="18" t="s">
        <v>257</v>
      </c>
      <c r="P51" s="18" t="s">
        <v>123</v>
      </c>
      <c r="Q51" s="20" t="s">
        <v>69</v>
      </c>
      <c r="R51" s="20" t="s">
        <v>69</v>
      </c>
      <c r="S51" s="17" t="s">
        <v>425</v>
      </c>
      <c r="T51" s="18" t="s">
        <v>315</v>
      </c>
      <c r="U51" s="21">
        <v>7426</v>
      </c>
      <c r="V51" s="21">
        <v>2100200182</v>
      </c>
      <c r="W51" s="21">
        <v>2100200182</v>
      </c>
      <c r="X51" s="14" t="s">
        <v>475</v>
      </c>
      <c r="Y51" s="14"/>
      <c r="Z51" s="22" t="s">
        <v>43</v>
      </c>
      <c r="AA51" s="22" t="s">
        <v>44</v>
      </c>
      <c r="AB51" s="22" t="s">
        <v>45</v>
      </c>
      <c r="AC51" s="22" t="s">
        <v>679</v>
      </c>
      <c r="AD51" s="22" t="s">
        <v>46</v>
      </c>
      <c r="AE51" s="33" t="s">
        <v>70</v>
      </c>
      <c r="AF51" s="22"/>
      <c r="AG51" s="35"/>
      <c r="AH51" s="29"/>
      <c r="AI51" s="29"/>
      <c r="AJ51" s="28" t="s">
        <v>49</v>
      </c>
      <c r="AK51" s="22">
        <v>87697</v>
      </c>
      <c r="AL51" s="119" t="s">
        <v>50</v>
      </c>
      <c r="AM51" s="32" t="s">
        <v>50</v>
      </c>
      <c r="AN51" s="32" t="s">
        <v>114</v>
      </c>
      <c r="AO51" s="115" t="s">
        <v>50</v>
      </c>
      <c r="AP51" s="32" t="s">
        <v>50</v>
      </c>
      <c r="AQ51" s="29"/>
      <c r="AR51" s="24"/>
      <c r="AS51" s="24"/>
      <c r="AT51" s="343"/>
      <c r="AU51" s="22"/>
      <c r="AV51" s="44"/>
      <c r="AW51" s="26"/>
      <c r="AX51" s="364"/>
      <c r="AY51" s="364"/>
      <c r="AZ51" s="364"/>
      <c r="BA51" s="364"/>
      <c r="BB51" s="323"/>
      <c r="BC51" s="54"/>
      <c r="BD51" s="323"/>
      <c r="BE51" s="323"/>
      <c r="BF51" s="323"/>
    </row>
    <row r="52" spans="1:58" s="13" customFormat="1" ht="72" hidden="1" customHeight="1">
      <c r="A52" s="325">
        <v>2</v>
      </c>
      <c r="B52" s="45">
        <v>72</v>
      </c>
      <c r="C52" s="24" t="s">
        <v>1808</v>
      </c>
      <c r="D52" s="166" t="s">
        <v>1690</v>
      </c>
      <c r="E52" s="163" t="s">
        <v>41</v>
      </c>
      <c r="F52" s="19">
        <v>25000</v>
      </c>
      <c r="G52" s="20">
        <v>1</v>
      </c>
      <c r="H52" s="16">
        <f t="shared" si="7"/>
        <v>25000</v>
      </c>
      <c r="I52" s="16">
        <f t="shared" si="8"/>
        <v>25000</v>
      </c>
      <c r="J52" s="162">
        <f t="shared" si="11"/>
        <v>25000</v>
      </c>
      <c r="K52" s="162">
        <v>1</v>
      </c>
      <c r="L52" s="162">
        <v>25000</v>
      </c>
      <c r="M52" s="22" t="s">
        <v>331</v>
      </c>
      <c r="N52" s="53" t="s">
        <v>332</v>
      </c>
      <c r="O52" s="18" t="s">
        <v>257</v>
      </c>
      <c r="P52" s="18" t="s">
        <v>123</v>
      </c>
      <c r="Q52" s="20" t="s">
        <v>69</v>
      </c>
      <c r="R52" s="20" t="s">
        <v>69</v>
      </c>
      <c r="S52" s="17" t="s">
        <v>425</v>
      </c>
      <c r="T52" s="18" t="s">
        <v>315</v>
      </c>
      <c r="U52" s="21">
        <v>7430</v>
      </c>
      <c r="V52" s="21">
        <v>2100200182</v>
      </c>
      <c r="W52" s="21">
        <v>2100200182</v>
      </c>
      <c r="X52" s="14" t="s">
        <v>475</v>
      </c>
      <c r="Y52" s="14"/>
      <c r="Z52" s="22" t="s">
        <v>43</v>
      </c>
      <c r="AA52" s="22" t="s">
        <v>44</v>
      </c>
      <c r="AB52" s="22" t="s">
        <v>45</v>
      </c>
      <c r="AC52" s="22" t="s">
        <v>680</v>
      </c>
      <c r="AD52" s="22" t="s">
        <v>46</v>
      </c>
      <c r="AE52" s="33" t="s">
        <v>70</v>
      </c>
      <c r="AF52" s="22"/>
      <c r="AG52" s="35"/>
      <c r="AH52" s="29"/>
      <c r="AI52" s="29"/>
      <c r="AJ52" s="28" t="s">
        <v>49</v>
      </c>
      <c r="AK52" s="22">
        <v>87698</v>
      </c>
      <c r="AL52" s="119" t="s">
        <v>50</v>
      </c>
      <c r="AM52" s="32" t="s">
        <v>50</v>
      </c>
      <c r="AN52" s="32" t="s">
        <v>114</v>
      </c>
      <c r="AO52" s="115" t="s">
        <v>50</v>
      </c>
      <c r="AP52" s="32" t="s">
        <v>50</v>
      </c>
      <c r="AQ52" s="17"/>
      <c r="AR52" s="24"/>
      <c r="AS52" s="24"/>
      <c r="AT52" s="343"/>
      <c r="AU52" s="22"/>
      <c r="AV52" s="44"/>
      <c r="AW52" s="26"/>
      <c r="AX52" s="364"/>
      <c r="AY52" s="364"/>
      <c r="AZ52" s="364"/>
      <c r="BA52" s="364"/>
      <c r="BB52" s="323"/>
      <c r="BC52" s="54"/>
      <c r="BD52" s="323"/>
      <c r="BE52" s="323"/>
      <c r="BF52" s="323"/>
    </row>
    <row r="53" spans="1:58" s="13" customFormat="1" ht="72" hidden="1" customHeight="1">
      <c r="A53" s="325">
        <v>2</v>
      </c>
      <c r="B53" s="45">
        <v>76</v>
      </c>
      <c r="C53" s="24" t="s">
        <v>1807</v>
      </c>
      <c r="D53" s="166" t="s">
        <v>1691</v>
      </c>
      <c r="E53" s="163" t="s">
        <v>41</v>
      </c>
      <c r="F53" s="19">
        <v>14000</v>
      </c>
      <c r="G53" s="20">
        <v>1</v>
      </c>
      <c r="H53" s="16">
        <f t="shared" si="7"/>
        <v>14000</v>
      </c>
      <c r="I53" s="16">
        <f t="shared" si="8"/>
        <v>14000</v>
      </c>
      <c r="J53" s="162">
        <f t="shared" ref="J53:J68" si="12">L53/K53</f>
        <v>14000</v>
      </c>
      <c r="K53" s="162">
        <v>1</v>
      </c>
      <c r="L53" s="162">
        <v>14000</v>
      </c>
      <c r="M53" s="22" t="s">
        <v>336</v>
      </c>
      <c r="N53" s="53" t="s">
        <v>320</v>
      </c>
      <c r="O53" s="18" t="s">
        <v>257</v>
      </c>
      <c r="P53" s="18" t="s">
        <v>123</v>
      </c>
      <c r="Q53" s="20" t="s">
        <v>69</v>
      </c>
      <c r="R53" s="20" t="s">
        <v>69</v>
      </c>
      <c r="S53" s="17" t="s">
        <v>425</v>
      </c>
      <c r="T53" s="18" t="s">
        <v>315</v>
      </c>
      <c r="U53" s="21">
        <v>14048</v>
      </c>
      <c r="V53" s="21">
        <v>2100200182</v>
      </c>
      <c r="W53" s="21">
        <v>2100200182</v>
      </c>
      <c r="X53" s="14" t="s">
        <v>475</v>
      </c>
      <c r="Y53" s="18"/>
      <c r="Z53" s="22" t="s">
        <v>43</v>
      </c>
      <c r="AA53" s="22" t="s">
        <v>66</v>
      </c>
      <c r="AB53" s="23" t="s">
        <v>67</v>
      </c>
      <c r="AC53" s="23" t="s">
        <v>681</v>
      </c>
      <c r="AD53" s="22" t="s">
        <v>60</v>
      </c>
      <c r="AE53" s="33" t="s">
        <v>70</v>
      </c>
      <c r="AF53" s="22"/>
      <c r="AG53" s="39"/>
      <c r="AH53" s="29"/>
      <c r="AI53" s="29"/>
      <c r="AJ53" s="28" t="s">
        <v>49</v>
      </c>
      <c r="AK53" s="22">
        <v>87702</v>
      </c>
      <c r="AL53" s="119" t="s">
        <v>50</v>
      </c>
      <c r="AM53" s="32" t="s">
        <v>50</v>
      </c>
      <c r="AN53" s="32" t="s">
        <v>114</v>
      </c>
      <c r="AO53" s="115" t="s">
        <v>50</v>
      </c>
      <c r="AP53" s="32" t="s">
        <v>50</v>
      </c>
      <c r="AQ53" s="17"/>
      <c r="AR53" s="24"/>
      <c r="AS53" s="24"/>
      <c r="AT53" s="343"/>
      <c r="AU53" s="22"/>
      <c r="AV53" s="44"/>
      <c r="AW53" s="26"/>
      <c r="AX53" s="364"/>
      <c r="AY53" s="364"/>
      <c r="AZ53" s="364"/>
      <c r="BA53" s="364"/>
      <c r="BB53" s="323"/>
      <c r="BC53" s="54"/>
      <c r="BD53" s="323"/>
      <c r="BE53" s="323"/>
      <c r="BF53" s="323"/>
    </row>
    <row r="54" spans="1:58" s="13" customFormat="1" ht="72" hidden="1" customHeight="1">
      <c r="A54" s="325">
        <v>2</v>
      </c>
      <c r="B54" s="45">
        <v>77</v>
      </c>
      <c r="C54" s="24" t="s">
        <v>1807</v>
      </c>
      <c r="D54" s="166" t="s">
        <v>1692</v>
      </c>
      <c r="E54" s="163" t="s">
        <v>41</v>
      </c>
      <c r="F54" s="19">
        <v>14000</v>
      </c>
      <c r="G54" s="20">
        <v>1</v>
      </c>
      <c r="H54" s="16">
        <f t="shared" si="7"/>
        <v>14000</v>
      </c>
      <c r="I54" s="16">
        <f t="shared" si="8"/>
        <v>14000</v>
      </c>
      <c r="J54" s="162">
        <f t="shared" si="12"/>
        <v>14000</v>
      </c>
      <c r="K54" s="162">
        <v>1</v>
      </c>
      <c r="L54" s="162">
        <v>14000</v>
      </c>
      <c r="M54" s="22" t="s">
        <v>304</v>
      </c>
      <c r="N54" s="53" t="s">
        <v>305</v>
      </c>
      <c r="O54" s="18" t="s">
        <v>257</v>
      </c>
      <c r="P54" s="18" t="s">
        <v>123</v>
      </c>
      <c r="Q54" s="20" t="s">
        <v>69</v>
      </c>
      <c r="R54" s="20" t="s">
        <v>69</v>
      </c>
      <c r="S54" s="18" t="s">
        <v>426</v>
      </c>
      <c r="T54" s="18" t="s">
        <v>337</v>
      </c>
      <c r="U54" s="21">
        <v>7425</v>
      </c>
      <c r="V54" s="21">
        <v>2100200182</v>
      </c>
      <c r="W54" s="21">
        <v>2100200182</v>
      </c>
      <c r="X54" s="14" t="s">
        <v>475</v>
      </c>
      <c r="Y54" s="18"/>
      <c r="Z54" s="22" t="s">
        <v>43</v>
      </c>
      <c r="AA54" s="22" t="s">
        <v>66</v>
      </c>
      <c r="AB54" s="23" t="s">
        <v>67</v>
      </c>
      <c r="AC54" s="23" t="s">
        <v>682</v>
      </c>
      <c r="AD54" s="22" t="s">
        <v>60</v>
      </c>
      <c r="AE54" s="33" t="s">
        <v>70</v>
      </c>
      <c r="AF54" s="22"/>
      <c r="AG54" s="39"/>
      <c r="AH54" s="29"/>
      <c r="AI54" s="29"/>
      <c r="AJ54" s="28" t="s">
        <v>49</v>
      </c>
      <c r="AK54" s="22">
        <v>87703</v>
      </c>
      <c r="AL54" s="119" t="s">
        <v>50</v>
      </c>
      <c r="AM54" s="32" t="s">
        <v>50</v>
      </c>
      <c r="AN54" s="32" t="s">
        <v>114</v>
      </c>
      <c r="AO54" s="115" t="s">
        <v>50</v>
      </c>
      <c r="AP54" s="32" t="s">
        <v>50</v>
      </c>
      <c r="AQ54" s="17"/>
      <c r="AR54" s="24"/>
      <c r="AS54" s="24"/>
      <c r="AT54" s="343"/>
      <c r="AU54" s="22"/>
      <c r="AV54" s="44"/>
      <c r="AW54" s="26"/>
      <c r="AX54" s="364"/>
      <c r="AY54" s="364"/>
      <c r="AZ54" s="364"/>
      <c r="BA54" s="364"/>
      <c r="BB54" s="323"/>
      <c r="BC54" s="54"/>
      <c r="BD54" s="323"/>
      <c r="BE54" s="323"/>
      <c r="BF54" s="323"/>
    </row>
    <row r="55" spans="1:58" s="13" customFormat="1" ht="72" hidden="1" customHeight="1">
      <c r="A55" s="325">
        <v>2</v>
      </c>
      <c r="B55" s="45">
        <v>78</v>
      </c>
      <c r="C55" s="24" t="s">
        <v>1803</v>
      </c>
      <c r="D55" s="166" t="s">
        <v>1693</v>
      </c>
      <c r="E55" s="163" t="s">
        <v>74</v>
      </c>
      <c r="F55" s="19">
        <v>321000</v>
      </c>
      <c r="G55" s="20">
        <v>1</v>
      </c>
      <c r="H55" s="16">
        <f t="shared" si="7"/>
        <v>321000</v>
      </c>
      <c r="I55" s="16">
        <f t="shared" si="8"/>
        <v>321000</v>
      </c>
      <c r="J55" s="162">
        <f t="shared" si="12"/>
        <v>321000</v>
      </c>
      <c r="K55" s="162">
        <v>1</v>
      </c>
      <c r="L55" s="162">
        <v>321000</v>
      </c>
      <c r="M55" s="22" t="s">
        <v>339</v>
      </c>
      <c r="N55" s="53" t="s">
        <v>340</v>
      </c>
      <c r="O55" s="18" t="s">
        <v>122</v>
      </c>
      <c r="P55" s="18" t="s">
        <v>123</v>
      </c>
      <c r="Q55" s="20" t="s">
        <v>69</v>
      </c>
      <c r="R55" s="20" t="s">
        <v>69</v>
      </c>
      <c r="S55" s="17" t="s">
        <v>425</v>
      </c>
      <c r="T55" s="18" t="s">
        <v>341</v>
      </c>
      <c r="U55" s="21">
        <v>7446</v>
      </c>
      <c r="V55" s="21">
        <v>2100200182</v>
      </c>
      <c r="W55" s="21">
        <v>2100200182</v>
      </c>
      <c r="X55" s="14" t="s">
        <v>475</v>
      </c>
      <c r="Y55" s="18"/>
      <c r="Z55" s="22" t="s">
        <v>43</v>
      </c>
      <c r="AA55" s="22" t="s">
        <v>76</v>
      </c>
      <c r="AB55" s="23" t="s">
        <v>77</v>
      </c>
      <c r="AC55" s="23" t="s">
        <v>684</v>
      </c>
      <c r="AD55" s="22" t="s">
        <v>73</v>
      </c>
      <c r="AE55" s="33" t="s">
        <v>70</v>
      </c>
      <c r="AF55" s="22"/>
      <c r="AG55" s="39"/>
      <c r="AH55" s="29"/>
      <c r="AI55" s="29"/>
      <c r="AJ55" s="28" t="s">
        <v>49</v>
      </c>
      <c r="AK55" s="22">
        <v>87705</v>
      </c>
      <c r="AL55" s="119" t="s">
        <v>50</v>
      </c>
      <c r="AM55" s="32" t="s">
        <v>50</v>
      </c>
      <c r="AN55" s="32" t="s">
        <v>114</v>
      </c>
      <c r="AO55" s="115" t="s">
        <v>50</v>
      </c>
      <c r="AP55" s="32" t="s">
        <v>50</v>
      </c>
      <c r="AQ55" s="29"/>
      <c r="AR55" s="24"/>
      <c r="AS55" s="24"/>
      <c r="AT55" s="343"/>
      <c r="AU55" s="22"/>
      <c r="AV55" s="42"/>
      <c r="AW55" s="26"/>
      <c r="AX55" s="364"/>
      <c r="AY55" s="364"/>
      <c r="AZ55" s="364"/>
      <c r="BA55" s="364"/>
      <c r="BB55" s="323"/>
      <c r="BC55" s="54"/>
      <c r="BD55" s="323"/>
      <c r="BE55" s="323"/>
      <c r="BF55" s="323"/>
    </row>
    <row r="56" spans="1:58" s="13" customFormat="1" ht="96" hidden="1" customHeight="1">
      <c r="A56" s="325">
        <v>2</v>
      </c>
      <c r="B56" s="45">
        <v>79</v>
      </c>
      <c r="C56" s="24" t="s">
        <v>1803</v>
      </c>
      <c r="D56" s="166" t="s">
        <v>1694</v>
      </c>
      <c r="E56" s="163" t="s">
        <v>74</v>
      </c>
      <c r="F56" s="19">
        <v>321000</v>
      </c>
      <c r="G56" s="20">
        <v>1</v>
      </c>
      <c r="H56" s="16">
        <f t="shared" si="7"/>
        <v>321000</v>
      </c>
      <c r="I56" s="16">
        <f t="shared" si="8"/>
        <v>321000</v>
      </c>
      <c r="J56" s="162">
        <f t="shared" si="12"/>
        <v>321000</v>
      </c>
      <c r="K56" s="162">
        <v>1</v>
      </c>
      <c r="L56" s="162">
        <v>321000</v>
      </c>
      <c r="M56" s="22" t="s">
        <v>342</v>
      </c>
      <c r="N56" s="53" t="s">
        <v>291</v>
      </c>
      <c r="O56" s="18" t="s">
        <v>250</v>
      </c>
      <c r="P56" s="18" t="s">
        <v>123</v>
      </c>
      <c r="Q56" s="20" t="s">
        <v>69</v>
      </c>
      <c r="R56" s="20" t="s">
        <v>69</v>
      </c>
      <c r="S56" s="18" t="s">
        <v>426</v>
      </c>
      <c r="T56" s="18" t="s">
        <v>343</v>
      </c>
      <c r="U56" s="21">
        <v>7467</v>
      </c>
      <c r="V56" s="21">
        <v>2100200182</v>
      </c>
      <c r="W56" s="21">
        <v>2100200182</v>
      </c>
      <c r="X56" s="14" t="s">
        <v>475</v>
      </c>
      <c r="Y56" s="18"/>
      <c r="Z56" s="22" t="s">
        <v>43</v>
      </c>
      <c r="AA56" s="22" t="s">
        <v>76</v>
      </c>
      <c r="AB56" s="23" t="s">
        <v>77</v>
      </c>
      <c r="AC56" s="23" t="s">
        <v>685</v>
      </c>
      <c r="AD56" s="22" t="s">
        <v>73</v>
      </c>
      <c r="AE56" s="33" t="s">
        <v>70</v>
      </c>
      <c r="AF56" s="22"/>
      <c r="AG56" s="39"/>
      <c r="AH56" s="29"/>
      <c r="AI56" s="29"/>
      <c r="AJ56" s="28" t="s">
        <v>49</v>
      </c>
      <c r="AK56" s="22">
        <v>87706</v>
      </c>
      <c r="AL56" s="119" t="s">
        <v>50</v>
      </c>
      <c r="AM56" s="32" t="s">
        <v>50</v>
      </c>
      <c r="AN56" s="32" t="s">
        <v>114</v>
      </c>
      <c r="AO56" s="115" t="s">
        <v>50</v>
      </c>
      <c r="AP56" s="32" t="s">
        <v>50</v>
      </c>
      <c r="AQ56" s="17"/>
      <c r="AR56" s="24"/>
      <c r="AS56" s="24"/>
      <c r="AT56" s="343"/>
      <c r="AU56" s="22"/>
      <c r="AV56" s="42"/>
      <c r="AW56" s="26"/>
      <c r="AX56" s="364"/>
      <c r="AY56" s="364"/>
      <c r="AZ56" s="364"/>
      <c r="BA56" s="364"/>
      <c r="BB56" s="323"/>
      <c r="BC56" s="54"/>
      <c r="BD56" s="323"/>
      <c r="BE56" s="323"/>
      <c r="BF56" s="323"/>
    </row>
    <row r="57" spans="1:58" s="13" customFormat="1" ht="72" hidden="1" customHeight="1">
      <c r="A57" s="325">
        <v>2</v>
      </c>
      <c r="B57" s="45">
        <v>80</v>
      </c>
      <c r="C57" s="24" t="s">
        <v>1312</v>
      </c>
      <c r="D57" s="166" t="s">
        <v>1662</v>
      </c>
      <c r="E57" s="163" t="s">
        <v>56</v>
      </c>
      <c r="F57" s="27">
        <v>2480000</v>
      </c>
      <c r="G57" s="20">
        <v>1</v>
      </c>
      <c r="H57" s="16">
        <f t="shared" si="7"/>
        <v>2480000</v>
      </c>
      <c r="I57" s="16">
        <f t="shared" si="8"/>
        <v>2480000</v>
      </c>
      <c r="J57" s="162">
        <f t="shared" si="12"/>
        <v>2480000</v>
      </c>
      <c r="K57" s="162">
        <v>1</v>
      </c>
      <c r="L57" s="162">
        <v>2480000</v>
      </c>
      <c r="M57" s="22" t="s">
        <v>120</v>
      </c>
      <c r="N57" s="53" t="s">
        <v>121</v>
      </c>
      <c r="O57" s="18" t="s">
        <v>122</v>
      </c>
      <c r="P57" s="18" t="s">
        <v>123</v>
      </c>
      <c r="Q57" s="20" t="s">
        <v>79</v>
      </c>
      <c r="R57" s="20" t="s">
        <v>79</v>
      </c>
      <c r="S57" s="18" t="s">
        <v>52</v>
      </c>
      <c r="T57" s="18" t="s">
        <v>124</v>
      </c>
      <c r="U57" s="21">
        <v>10725</v>
      </c>
      <c r="V57" s="21">
        <v>2100200184</v>
      </c>
      <c r="W57" s="21">
        <v>2100200184</v>
      </c>
      <c r="X57" s="14" t="s">
        <v>475</v>
      </c>
      <c r="Y57" s="18"/>
      <c r="Z57" s="23" t="s">
        <v>58</v>
      </c>
      <c r="AA57" s="22" t="s">
        <v>71</v>
      </c>
      <c r="AB57" s="23" t="s">
        <v>72</v>
      </c>
      <c r="AC57" s="23" t="s">
        <v>581</v>
      </c>
      <c r="AD57" s="22" t="s">
        <v>73</v>
      </c>
      <c r="AE57" s="33" t="s">
        <v>47</v>
      </c>
      <c r="AF57" s="22"/>
      <c r="AG57" s="39" t="s">
        <v>48</v>
      </c>
      <c r="AH57" s="29"/>
      <c r="AI57" s="29"/>
      <c r="AJ57" s="28" t="s">
        <v>49</v>
      </c>
      <c r="AK57" s="22">
        <v>87535</v>
      </c>
      <c r="AL57" s="119" t="s">
        <v>50</v>
      </c>
      <c r="AM57" s="32" t="s">
        <v>50</v>
      </c>
      <c r="AN57" s="32" t="s">
        <v>114</v>
      </c>
      <c r="AO57" s="115" t="s">
        <v>50</v>
      </c>
      <c r="AP57" s="32" t="s">
        <v>50</v>
      </c>
      <c r="AQ57" s="17"/>
      <c r="AR57" s="24"/>
      <c r="AS57" s="24"/>
      <c r="AT57" s="343"/>
      <c r="AU57" s="22"/>
      <c r="AV57" s="44"/>
      <c r="AW57" s="26"/>
      <c r="AX57" s="364"/>
      <c r="AY57" s="364"/>
      <c r="AZ57" s="364"/>
      <c r="BA57" s="364"/>
      <c r="BB57" s="323"/>
      <c r="BC57" s="54"/>
      <c r="BD57" s="323"/>
      <c r="BE57" s="323"/>
      <c r="BF57" s="323"/>
    </row>
    <row r="58" spans="1:58" s="13" customFormat="1" ht="120" hidden="1" customHeight="1">
      <c r="A58" s="40">
        <v>2</v>
      </c>
      <c r="B58" s="45">
        <v>81</v>
      </c>
      <c r="C58" s="24" t="s">
        <v>1810</v>
      </c>
      <c r="D58" s="166" t="s">
        <v>1663</v>
      </c>
      <c r="E58" s="163" t="s">
        <v>41</v>
      </c>
      <c r="F58" s="19">
        <v>2500000</v>
      </c>
      <c r="G58" s="20">
        <v>1</v>
      </c>
      <c r="H58" s="16">
        <f t="shared" si="7"/>
        <v>2500000</v>
      </c>
      <c r="I58" s="16">
        <f t="shared" si="8"/>
        <v>2500000</v>
      </c>
      <c r="J58" s="162">
        <f t="shared" si="12"/>
        <v>2500000</v>
      </c>
      <c r="K58" s="162">
        <v>1</v>
      </c>
      <c r="L58" s="162">
        <v>2500000</v>
      </c>
      <c r="M58" s="22" t="s">
        <v>134</v>
      </c>
      <c r="N58" s="53" t="s">
        <v>135</v>
      </c>
      <c r="O58" s="18" t="s">
        <v>136</v>
      </c>
      <c r="P58" s="18" t="s">
        <v>123</v>
      </c>
      <c r="Q58" s="20" t="s">
        <v>42</v>
      </c>
      <c r="R58" s="20" t="s">
        <v>42</v>
      </c>
      <c r="S58" s="17" t="s">
        <v>425</v>
      </c>
      <c r="T58" s="18" t="s">
        <v>137</v>
      </c>
      <c r="U58" s="21">
        <v>10724</v>
      </c>
      <c r="V58" s="21">
        <v>2100200183</v>
      </c>
      <c r="W58" s="21">
        <v>2100200183</v>
      </c>
      <c r="X58" s="18" t="s">
        <v>475</v>
      </c>
      <c r="Y58" s="18"/>
      <c r="Z58" s="22" t="s">
        <v>43</v>
      </c>
      <c r="AA58" s="22" t="s">
        <v>61</v>
      </c>
      <c r="AB58" s="23" t="s">
        <v>62</v>
      </c>
      <c r="AC58" s="23" t="s">
        <v>584</v>
      </c>
      <c r="AD58" s="22" t="s">
        <v>46</v>
      </c>
      <c r="AE58" s="33" t="s">
        <v>47</v>
      </c>
      <c r="AF58" s="22"/>
      <c r="AG58" s="39" t="s">
        <v>48</v>
      </c>
      <c r="AH58" s="22" t="s">
        <v>90</v>
      </c>
      <c r="AI58" s="22" t="s">
        <v>473</v>
      </c>
      <c r="AJ58" s="28" t="s">
        <v>49</v>
      </c>
      <c r="AK58" s="22">
        <v>87536</v>
      </c>
      <c r="AL58" s="119" t="s">
        <v>50</v>
      </c>
      <c r="AM58" s="32" t="s">
        <v>50</v>
      </c>
      <c r="AN58" s="32" t="s">
        <v>114</v>
      </c>
      <c r="AO58" s="115" t="s">
        <v>50</v>
      </c>
      <c r="AP58" s="32" t="s">
        <v>50</v>
      </c>
      <c r="AQ58" s="29"/>
      <c r="AR58" s="24"/>
      <c r="AS58" s="24"/>
      <c r="AT58" s="343"/>
      <c r="AU58" s="22"/>
      <c r="AV58" s="42"/>
      <c r="AW58" s="26"/>
      <c r="AX58" s="364"/>
      <c r="AY58" s="364"/>
      <c r="AZ58" s="364"/>
      <c r="BA58" s="364"/>
      <c r="BB58" s="323"/>
      <c r="BC58" s="54"/>
      <c r="BD58" s="323"/>
      <c r="BE58" s="323"/>
      <c r="BF58" s="323"/>
    </row>
    <row r="59" spans="1:58" s="13" customFormat="1" ht="96" hidden="1" customHeight="1">
      <c r="A59" s="325">
        <v>2</v>
      </c>
      <c r="B59" s="45">
        <v>82</v>
      </c>
      <c r="C59" s="24" t="s">
        <v>1811</v>
      </c>
      <c r="D59" s="166" t="s">
        <v>1664</v>
      </c>
      <c r="E59" s="163" t="s">
        <v>41</v>
      </c>
      <c r="F59" s="19">
        <v>3000000</v>
      </c>
      <c r="G59" s="20">
        <v>1</v>
      </c>
      <c r="H59" s="16">
        <f t="shared" si="7"/>
        <v>3000000</v>
      </c>
      <c r="I59" s="16">
        <f t="shared" si="8"/>
        <v>3000000</v>
      </c>
      <c r="J59" s="162">
        <f t="shared" si="12"/>
        <v>3000000</v>
      </c>
      <c r="K59" s="162">
        <v>1</v>
      </c>
      <c r="L59" s="162">
        <v>3000000</v>
      </c>
      <c r="M59" s="22" t="s">
        <v>134</v>
      </c>
      <c r="N59" s="53" t="s">
        <v>135</v>
      </c>
      <c r="O59" s="18" t="s">
        <v>136</v>
      </c>
      <c r="P59" s="18" t="s">
        <v>123</v>
      </c>
      <c r="Q59" s="20" t="s">
        <v>42</v>
      </c>
      <c r="R59" s="20" t="s">
        <v>42</v>
      </c>
      <c r="S59" s="18" t="s">
        <v>426</v>
      </c>
      <c r="T59" s="18" t="s">
        <v>142</v>
      </c>
      <c r="U59" s="21">
        <v>10724</v>
      </c>
      <c r="V59" s="21">
        <v>2100200183</v>
      </c>
      <c r="W59" s="21">
        <v>2100200183</v>
      </c>
      <c r="X59" s="18" t="s">
        <v>475</v>
      </c>
      <c r="Y59" s="18"/>
      <c r="Z59" s="22" t="s">
        <v>43</v>
      </c>
      <c r="AA59" s="22" t="s">
        <v>53</v>
      </c>
      <c r="AB59" s="23" t="s">
        <v>54</v>
      </c>
      <c r="AC59" s="23" t="s">
        <v>586</v>
      </c>
      <c r="AD59" s="22" t="s">
        <v>46</v>
      </c>
      <c r="AE59" s="33" t="s">
        <v>47</v>
      </c>
      <c r="AF59" s="22"/>
      <c r="AG59" s="35" t="s">
        <v>48</v>
      </c>
      <c r="AH59" s="29"/>
      <c r="AI59" s="29"/>
      <c r="AJ59" s="28" t="s">
        <v>49</v>
      </c>
      <c r="AK59" s="22">
        <v>87537</v>
      </c>
      <c r="AL59" s="119" t="s">
        <v>50</v>
      </c>
      <c r="AM59" s="32" t="s">
        <v>50</v>
      </c>
      <c r="AN59" s="32" t="s">
        <v>114</v>
      </c>
      <c r="AO59" s="115" t="s">
        <v>50</v>
      </c>
      <c r="AP59" s="32" t="s">
        <v>50</v>
      </c>
      <c r="AQ59" s="29"/>
      <c r="AR59" s="24"/>
      <c r="AS59" s="24"/>
      <c r="AT59" s="343"/>
      <c r="AU59" s="22"/>
      <c r="AV59" s="44"/>
      <c r="AW59" s="26"/>
      <c r="AX59" s="364"/>
      <c r="AY59" s="364"/>
      <c r="AZ59" s="364"/>
      <c r="BA59" s="364"/>
      <c r="BB59" s="323"/>
      <c r="BC59" s="54"/>
      <c r="BD59" s="323"/>
      <c r="BE59" s="323"/>
      <c r="BF59" s="323"/>
    </row>
    <row r="60" spans="1:58" s="13" customFormat="1" ht="96" hidden="1" customHeight="1">
      <c r="A60" s="325">
        <v>2</v>
      </c>
      <c r="B60" s="45">
        <v>83</v>
      </c>
      <c r="C60" s="24" t="s">
        <v>1798</v>
      </c>
      <c r="D60" s="166" t="s">
        <v>1739</v>
      </c>
      <c r="E60" s="163" t="s">
        <v>41</v>
      </c>
      <c r="F60" s="19">
        <v>150000</v>
      </c>
      <c r="G60" s="20">
        <v>1</v>
      </c>
      <c r="H60" s="16">
        <f t="shared" si="7"/>
        <v>150000</v>
      </c>
      <c r="I60" s="16">
        <f t="shared" si="8"/>
        <v>150000</v>
      </c>
      <c r="J60" s="162">
        <f t="shared" si="12"/>
        <v>150000</v>
      </c>
      <c r="K60" s="162">
        <v>1</v>
      </c>
      <c r="L60" s="162">
        <v>150000</v>
      </c>
      <c r="M60" s="22" t="s">
        <v>293</v>
      </c>
      <c r="N60" s="53" t="s">
        <v>263</v>
      </c>
      <c r="O60" s="18" t="s">
        <v>263</v>
      </c>
      <c r="P60" s="18" t="s">
        <v>111</v>
      </c>
      <c r="Q60" s="20" t="s">
        <v>51</v>
      </c>
      <c r="R60" s="20" t="s">
        <v>51</v>
      </c>
      <c r="S60" s="17" t="s">
        <v>425</v>
      </c>
      <c r="T60" s="18" t="s">
        <v>294</v>
      </c>
      <c r="U60" s="21">
        <v>11455</v>
      </c>
      <c r="V60" s="21">
        <v>2100200185</v>
      </c>
      <c r="W60" s="21">
        <v>2100200185</v>
      </c>
      <c r="X60" s="18" t="s">
        <v>80</v>
      </c>
      <c r="Y60" s="18"/>
      <c r="Z60" s="22" t="s">
        <v>43</v>
      </c>
      <c r="AA60" s="22" t="s">
        <v>53</v>
      </c>
      <c r="AB60" s="23" t="s">
        <v>54</v>
      </c>
      <c r="AC60" s="23" t="s">
        <v>652</v>
      </c>
      <c r="AD60" s="22" t="s">
        <v>46</v>
      </c>
      <c r="AE60" s="33" t="s">
        <v>47</v>
      </c>
      <c r="AF60" s="22"/>
      <c r="AG60" s="38"/>
      <c r="AH60" s="29"/>
      <c r="AI60" s="29"/>
      <c r="AJ60" s="36" t="s">
        <v>49</v>
      </c>
      <c r="AK60" s="22">
        <v>82651</v>
      </c>
      <c r="AL60" s="119" t="s">
        <v>50</v>
      </c>
      <c r="AM60" s="32" t="s">
        <v>50</v>
      </c>
      <c r="AN60" s="32" t="s">
        <v>114</v>
      </c>
      <c r="AO60" s="115" t="s">
        <v>50</v>
      </c>
      <c r="AP60" s="32" t="s">
        <v>50</v>
      </c>
      <c r="AQ60" s="17"/>
      <c r="AR60" s="24"/>
      <c r="AS60" s="24"/>
      <c r="AT60" s="343"/>
      <c r="AU60" s="22"/>
      <c r="AV60" s="44"/>
      <c r="AW60" s="26"/>
      <c r="AX60" s="364"/>
      <c r="AY60" s="364"/>
      <c r="AZ60" s="364"/>
      <c r="BA60" s="364"/>
      <c r="BB60" s="323"/>
      <c r="BC60" s="54"/>
      <c r="BD60" s="323"/>
      <c r="BE60" s="323"/>
      <c r="BF60" s="323"/>
    </row>
    <row r="61" spans="1:58" s="13" customFormat="1" ht="144" hidden="1" customHeight="1">
      <c r="A61" s="40">
        <v>2</v>
      </c>
      <c r="B61" s="45">
        <v>84</v>
      </c>
      <c r="C61" s="24" t="s">
        <v>107</v>
      </c>
      <c r="D61" s="166" t="s">
        <v>1699</v>
      </c>
      <c r="E61" s="163" t="s">
        <v>41</v>
      </c>
      <c r="F61" s="48">
        <v>4280000</v>
      </c>
      <c r="G61" s="20">
        <v>1</v>
      </c>
      <c r="H61" s="16">
        <f t="shared" ref="H61:H78" si="13">+F61*G61</f>
        <v>4280000</v>
      </c>
      <c r="I61" s="16">
        <f t="shared" ref="I61:I78" si="14">+H61</f>
        <v>4280000</v>
      </c>
      <c r="J61" s="162">
        <f t="shared" si="12"/>
        <v>4280000</v>
      </c>
      <c r="K61" s="162">
        <v>1</v>
      </c>
      <c r="L61" s="162">
        <v>4280000</v>
      </c>
      <c r="M61" s="22" t="s">
        <v>108</v>
      </c>
      <c r="N61" s="53" t="s">
        <v>109</v>
      </c>
      <c r="O61" s="18" t="s">
        <v>110</v>
      </c>
      <c r="P61" s="18" t="s">
        <v>111</v>
      </c>
      <c r="Q61" s="20" t="s">
        <v>82</v>
      </c>
      <c r="R61" s="20" t="s">
        <v>82</v>
      </c>
      <c r="S61" s="17" t="s">
        <v>425</v>
      </c>
      <c r="T61" s="18" t="s">
        <v>112</v>
      </c>
      <c r="U61" s="21">
        <v>10676</v>
      </c>
      <c r="V61" s="21">
        <v>2100200186</v>
      </c>
      <c r="W61" s="21">
        <v>2100200186</v>
      </c>
      <c r="X61" s="14" t="s">
        <v>475</v>
      </c>
      <c r="Y61" s="18"/>
      <c r="Z61" s="22" t="s">
        <v>43</v>
      </c>
      <c r="AA61" s="22" t="s">
        <v>53</v>
      </c>
      <c r="AB61" s="23" t="s">
        <v>54</v>
      </c>
      <c r="AC61" s="23" t="s">
        <v>578</v>
      </c>
      <c r="AD61" s="22" t="s">
        <v>46</v>
      </c>
      <c r="AE61" s="33" t="s">
        <v>47</v>
      </c>
      <c r="AF61" s="22" t="s">
        <v>29</v>
      </c>
      <c r="AG61" s="22" t="s">
        <v>48</v>
      </c>
      <c r="AH61" s="33" t="s">
        <v>113</v>
      </c>
      <c r="AI61" s="33" t="s">
        <v>472</v>
      </c>
      <c r="AJ61" s="22" t="s">
        <v>49</v>
      </c>
      <c r="AK61" s="22">
        <v>88507</v>
      </c>
      <c r="AL61" s="119" t="s">
        <v>50</v>
      </c>
      <c r="AM61" s="32" t="s">
        <v>50</v>
      </c>
      <c r="AN61" s="32" t="s">
        <v>114</v>
      </c>
      <c r="AO61" s="115" t="s">
        <v>50</v>
      </c>
      <c r="AP61" s="32" t="s">
        <v>50</v>
      </c>
      <c r="AQ61" s="17"/>
      <c r="AR61" s="24"/>
      <c r="AS61" s="24"/>
      <c r="AT61" s="343"/>
      <c r="AU61" s="22"/>
      <c r="AV61" s="42"/>
      <c r="AW61" s="26"/>
      <c r="AX61" s="364"/>
      <c r="AY61" s="364"/>
      <c r="AZ61" s="364"/>
      <c r="BA61" s="364"/>
      <c r="BB61" s="323"/>
      <c r="BC61" s="54"/>
      <c r="BD61" s="323"/>
      <c r="BE61" s="323"/>
      <c r="BF61" s="323"/>
    </row>
    <row r="62" spans="1:58" s="13" customFormat="1" ht="96" hidden="1" customHeight="1">
      <c r="A62" s="325">
        <v>2</v>
      </c>
      <c r="B62" s="45">
        <v>85</v>
      </c>
      <c r="C62" s="24" t="s">
        <v>1812</v>
      </c>
      <c r="D62" s="166" t="s">
        <v>1700</v>
      </c>
      <c r="E62" s="163" t="s">
        <v>41</v>
      </c>
      <c r="F62" s="19">
        <v>2300000</v>
      </c>
      <c r="G62" s="20">
        <v>1</v>
      </c>
      <c r="H62" s="16">
        <f t="shared" si="13"/>
        <v>2300000</v>
      </c>
      <c r="I62" s="16">
        <f t="shared" si="14"/>
        <v>2300000</v>
      </c>
      <c r="J62" s="162">
        <f t="shared" si="12"/>
        <v>2300000</v>
      </c>
      <c r="K62" s="162">
        <v>1</v>
      </c>
      <c r="L62" s="162">
        <v>2300000</v>
      </c>
      <c r="M62" s="22" t="s">
        <v>108</v>
      </c>
      <c r="N62" s="53" t="s">
        <v>109</v>
      </c>
      <c r="O62" s="18" t="s">
        <v>110</v>
      </c>
      <c r="P62" s="18" t="s">
        <v>111</v>
      </c>
      <c r="Q62" s="20" t="s">
        <v>82</v>
      </c>
      <c r="R62" s="20" t="s">
        <v>82</v>
      </c>
      <c r="S62" s="17" t="s">
        <v>425</v>
      </c>
      <c r="T62" s="18" t="s">
        <v>112</v>
      </c>
      <c r="U62" s="21">
        <v>10676</v>
      </c>
      <c r="V62" s="21">
        <v>2100200186</v>
      </c>
      <c r="W62" s="21">
        <v>2100200186</v>
      </c>
      <c r="X62" s="14" t="s">
        <v>475</v>
      </c>
      <c r="Y62" s="18"/>
      <c r="Z62" s="22" t="s">
        <v>43</v>
      </c>
      <c r="AA62" s="22" t="s">
        <v>66</v>
      </c>
      <c r="AB62" s="23" t="s">
        <v>67</v>
      </c>
      <c r="AC62" s="23" t="s">
        <v>579</v>
      </c>
      <c r="AD62" s="22" t="s">
        <v>90</v>
      </c>
      <c r="AE62" s="33" t="s">
        <v>47</v>
      </c>
      <c r="AF62" s="22"/>
      <c r="AG62" s="39" t="s">
        <v>48</v>
      </c>
      <c r="AH62" s="29"/>
      <c r="AI62" s="29"/>
      <c r="AJ62" s="37" t="s">
        <v>89</v>
      </c>
      <c r="AK62" s="22">
        <v>89459</v>
      </c>
      <c r="AL62" s="119" t="s">
        <v>50</v>
      </c>
      <c r="AM62" s="32" t="s">
        <v>50</v>
      </c>
      <c r="AN62" s="32" t="s">
        <v>114</v>
      </c>
      <c r="AO62" s="115" t="s">
        <v>50</v>
      </c>
      <c r="AP62" s="32" t="s">
        <v>50</v>
      </c>
      <c r="AQ62" s="29"/>
      <c r="AR62" s="24"/>
      <c r="AS62" s="24"/>
      <c r="AT62" s="343"/>
      <c r="AU62" s="22"/>
      <c r="AV62" s="44"/>
      <c r="AW62" s="26"/>
      <c r="AX62" s="364"/>
      <c r="AY62" s="364"/>
      <c r="AZ62" s="364"/>
      <c r="BA62" s="364"/>
      <c r="BB62" s="323"/>
      <c r="BC62" s="54"/>
      <c r="BD62" s="323"/>
      <c r="BE62" s="323"/>
      <c r="BF62" s="323"/>
    </row>
    <row r="63" spans="1:58" s="13" customFormat="1" ht="120" hidden="1" customHeight="1">
      <c r="A63" s="325">
        <v>2</v>
      </c>
      <c r="B63" s="45">
        <v>86</v>
      </c>
      <c r="C63" s="24" t="s">
        <v>1796</v>
      </c>
      <c r="D63" s="166" t="s">
        <v>1775</v>
      </c>
      <c r="E63" s="163" t="s">
        <v>81</v>
      </c>
      <c r="F63" s="19">
        <v>1450000</v>
      </c>
      <c r="G63" s="20">
        <v>1</v>
      </c>
      <c r="H63" s="16">
        <f t="shared" si="13"/>
        <v>1450000</v>
      </c>
      <c r="I63" s="16">
        <f t="shared" si="14"/>
        <v>1450000</v>
      </c>
      <c r="J63" s="162">
        <f t="shared" si="12"/>
        <v>1450000</v>
      </c>
      <c r="K63" s="162">
        <v>1</v>
      </c>
      <c r="L63" s="162">
        <v>1450000</v>
      </c>
      <c r="M63" s="22" t="s">
        <v>152</v>
      </c>
      <c r="N63" s="53" t="s">
        <v>153</v>
      </c>
      <c r="O63" s="18" t="s">
        <v>110</v>
      </c>
      <c r="P63" s="18" t="s">
        <v>111</v>
      </c>
      <c r="Q63" s="20" t="s">
        <v>82</v>
      </c>
      <c r="R63" s="20" t="s">
        <v>82</v>
      </c>
      <c r="S63" s="17" t="s">
        <v>425</v>
      </c>
      <c r="T63" s="18" t="s">
        <v>154</v>
      </c>
      <c r="U63" s="21">
        <v>10676</v>
      </c>
      <c r="V63" s="21">
        <v>2100200186</v>
      </c>
      <c r="W63" s="21">
        <v>2100200186</v>
      </c>
      <c r="X63" s="18" t="s">
        <v>475</v>
      </c>
      <c r="Y63" s="18"/>
      <c r="Z63" s="22" t="s">
        <v>43</v>
      </c>
      <c r="AA63" s="22" t="s">
        <v>44</v>
      </c>
      <c r="AB63" s="22" t="s">
        <v>45</v>
      </c>
      <c r="AC63" s="22" t="s">
        <v>592</v>
      </c>
      <c r="AD63" s="22" t="s">
        <v>46</v>
      </c>
      <c r="AE63" s="33" t="s">
        <v>47</v>
      </c>
      <c r="AF63" s="22"/>
      <c r="AG63" s="39" t="s">
        <v>48</v>
      </c>
      <c r="AH63" s="29"/>
      <c r="AI63" s="29"/>
      <c r="AJ63" s="28" t="s">
        <v>49</v>
      </c>
      <c r="AK63" s="22">
        <v>88501</v>
      </c>
      <c r="AL63" s="119" t="s">
        <v>50</v>
      </c>
      <c r="AM63" s="32" t="s">
        <v>50</v>
      </c>
      <c r="AN63" s="32" t="s">
        <v>114</v>
      </c>
      <c r="AO63" s="115" t="s">
        <v>50</v>
      </c>
      <c r="AP63" s="32" t="s">
        <v>50</v>
      </c>
      <c r="AQ63" s="17"/>
      <c r="AR63" s="24"/>
      <c r="AS63" s="24"/>
      <c r="AT63" s="343"/>
      <c r="AU63" s="22"/>
      <c r="AV63" s="44" t="s">
        <v>1755</v>
      </c>
      <c r="AW63" s="26" t="s">
        <v>1782</v>
      </c>
      <c r="AX63" s="364"/>
      <c r="AY63" s="364"/>
      <c r="AZ63" s="364"/>
      <c r="BA63" s="364"/>
      <c r="BB63" s="323"/>
      <c r="BC63" s="54"/>
      <c r="BD63" s="323"/>
      <c r="BE63" s="323"/>
      <c r="BF63" s="323"/>
    </row>
    <row r="64" spans="1:58" s="13" customFormat="1" ht="120" hidden="1" customHeight="1">
      <c r="A64" s="325">
        <v>2</v>
      </c>
      <c r="B64" s="45">
        <v>87</v>
      </c>
      <c r="C64" s="24" t="s">
        <v>1813</v>
      </c>
      <c r="D64" s="166" t="s">
        <v>1701</v>
      </c>
      <c r="E64" s="163" t="s">
        <v>41</v>
      </c>
      <c r="F64" s="19">
        <v>1600000</v>
      </c>
      <c r="G64" s="20">
        <v>1</v>
      </c>
      <c r="H64" s="16">
        <f t="shared" si="13"/>
        <v>1600000</v>
      </c>
      <c r="I64" s="16">
        <f t="shared" si="14"/>
        <v>1600000</v>
      </c>
      <c r="J64" s="162">
        <f t="shared" si="12"/>
        <v>1600000</v>
      </c>
      <c r="K64" s="162">
        <v>1</v>
      </c>
      <c r="L64" s="162">
        <v>1600000</v>
      </c>
      <c r="M64" s="22" t="s">
        <v>152</v>
      </c>
      <c r="N64" s="53" t="s">
        <v>153</v>
      </c>
      <c r="O64" s="18" t="s">
        <v>110</v>
      </c>
      <c r="P64" s="18" t="s">
        <v>111</v>
      </c>
      <c r="Q64" s="20" t="s">
        <v>82</v>
      </c>
      <c r="R64" s="20" t="s">
        <v>82</v>
      </c>
      <c r="S64" s="17" t="s">
        <v>425</v>
      </c>
      <c r="T64" s="18" t="s">
        <v>154</v>
      </c>
      <c r="U64" s="21">
        <v>10676</v>
      </c>
      <c r="V64" s="21">
        <v>2100200186</v>
      </c>
      <c r="W64" s="21">
        <v>2100200186</v>
      </c>
      <c r="X64" s="18" t="s">
        <v>475</v>
      </c>
      <c r="Y64" s="18"/>
      <c r="Z64" s="22" t="s">
        <v>43</v>
      </c>
      <c r="AA64" s="22" t="s">
        <v>66</v>
      </c>
      <c r="AB64" s="23" t="s">
        <v>67</v>
      </c>
      <c r="AC64" s="23" t="s">
        <v>593</v>
      </c>
      <c r="AD64" s="22" t="s">
        <v>46</v>
      </c>
      <c r="AE64" s="33" t="s">
        <v>47</v>
      </c>
      <c r="AF64" s="22"/>
      <c r="AG64" s="35" t="s">
        <v>48</v>
      </c>
      <c r="AH64" s="29"/>
      <c r="AI64" s="29"/>
      <c r="AJ64" s="28" t="s">
        <v>49</v>
      </c>
      <c r="AK64" s="22">
        <v>88502</v>
      </c>
      <c r="AL64" s="119" t="s">
        <v>50</v>
      </c>
      <c r="AM64" s="32" t="s">
        <v>50</v>
      </c>
      <c r="AN64" s="32" t="s">
        <v>114</v>
      </c>
      <c r="AO64" s="115" t="s">
        <v>50</v>
      </c>
      <c r="AP64" s="32" t="s">
        <v>50</v>
      </c>
      <c r="AQ64" s="17"/>
      <c r="AR64" s="24"/>
      <c r="AS64" s="24"/>
      <c r="AT64" s="343"/>
      <c r="AU64" s="22"/>
      <c r="AV64" s="44"/>
      <c r="AW64" s="26"/>
      <c r="AX64" s="364"/>
      <c r="AY64" s="364"/>
      <c r="AZ64" s="364"/>
      <c r="BA64" s="364"/>
      <c r="BB64" s="323"/>
      <c r="BC64" s="54"/>
      <c r="BD64" s="323"/>
      <c r="BE64" s="323"/>
      <c r="BF64" s="323"/>
    </row>
    <row r="65" spans="1:58" s="13" customFormat="1" ht="72" customHeight="1">
      <c r="A65" s="325">
        <v>2</v>
      </c>
      <c r="B65" s="45">
        <v>88</v>
      </c>
      <c r="C65" s="24" t="s">
        <v>104</v>
      </c>
      <c r="D65" s="166" t="s">
        <v>1716</v>
      </c>
      <c r="E65" s="163" t="s">
        <v>74</v>
      </c>
      <c r="F65" s="19">
        <v>428000</v>
      </c>
      <c r="G65" s="20">
        <v>1</v>
      </c>
      <c r="H65" s="16">
        <f t="shared" si="13"/>
        <v>428000</v>
      </c>
      <c r="I65" s="16">
        <f t="shared" si="14"/>
        <v>428000</v>
      </c>
      <c r="J65" s="162">
        <f t="shared" si="12"/>
        <v>428000</v>
      </c>
      <c r="K65" s="162">
        <v>1</v>
      </c>
      <c r="L65" s="162">
        <v>428000</v>
      </c>
      <c r="M65" s="22" t="s">
        <v>196</v>
      </c>
      <c r="N65" s="53" t="s">
        <v>197</v>
      </c>
      <c r="O65" s="18" t="s">
        <v>198</v>
      </c>
      <c r="P65" s="18" t="s">
        <v>117</v>
      </c>
      <c r="Q65" s="20" t="s">
        <v>69</v>
      </c>
      <c r="R65" s="20" t="s">
        <v>69</v>
      </c>
      <c r="S65" s="17" t="s">
        <v>425</v>
      </c>
      <c r="T65" s="18" t="s">
        <v>199</v>
      </c>
      <c r="U65" s="21">
        <v>7850</v>
      </c>
      <c r="V65" s="21">
        <v>2100200189</v>
      </c>
      <c r="W65" s="21">
        <v>2100200189</v>
      </c>
      <c r="X65" s="18" t="s">
        <v>475</v>
      </c>
      <c r="Y65" s="18"/>
      <c r="Z65" s="22" t="s">
        <v>43</v>
      </c>
      <c r="AA65" s="22" t="s">
        <v>76</v>
      </c>
      <c r="AB65" s="23" t="s">
        <v>77</v>
      </c>
      <c r="AC65" s="23" t="s">
        <v>609</v>
      </c>
      <c r="AD65" s="22" t="s">
        <v>73</v>
      </c>
      <c r="AE65" s="33" t="s">
        <v>70</v>
      </c>
      <c r="AF65" s="22"/>
      <c r="AG65" s="35"/>
      <c r="AH65" s="29"/>
      <c r="AI65" s="29"/>
      <c r="AJ65" s="28" t="s">
        <v>49</v>
      </c>
      <c r="AK65" s="22">
        <v>88735</v>
      </c>
      <c r="AL65" s="119" t="s">
        <v>50</v>
      </c>
      <c r="AM65" s="32" t="s">
        <v>50</v>
      </c>
      <c r="AN65" s="32" t="s">
        <v>114</v>
      </c>
      <c r="AO65" s="115" t="s">
        <v>50</v>
      </c>
      <c r="AP65" s="32" t="s">
        <v>50</v>
      </c>
      <c r="AQ65" s="17"/>
      <c r="AR65" s="24"/>
      <c r="AS65" s="24"/>
      <c r="AT65" s="343"/>
      <c r="AU65" s="22"/>
      <c r="AV65" s="44"/>
      <c r="AW65" s="26"/>
      <c r="AX65" s="364"/>
      <c r="AY65" s="364"/>
      <c r="AZ65" s="364"/>
      <c r="BA65" s="364"/>
      <c r="BB65" s="323"/>
      <c r="BC65" s="54"/>
      <c r="BD65" s="323"/>
      <c r="BE65" s="323"/>
      <c r="BF65" s="323"/>
    </row>
    <row r="66" spans="1:58" s="13" customFormat="1" ht="70.2" customHeight="1">
      <c r="A66" s="325">
        <v>2</v>
      </c>
      <c r="B66" s="45">
        <v>89</v>
      </c>
      <c r="C66" s="24" t="s">
        <v>1814</v>
      </c>
      <c r="D66" s="166" t="s">
        <v>1711</v>
      </c>
      <c r="E66" s="163" t="s">
        <v>41</v>
      </c>
      <c r="F66" s="19">
        <v>21000000</v>
      </c>
      <c r="G66" s="20">
        <v>1</v>
      </c>
      <c r="H66" s="16">
        <f t="shared" si="13"/>
        <v>21000000</v>
      </c>
      <c r="I66" s="16">
        <f t="shared" si="14"/>
        <v>21000000</v>
      </c>
      <c r="J66" s="162">
        <f t="shared" si="12"/>
        <v>21000000</v>
      </c>
      <c r="K66" s="162">
        <v>1</v>
      </c>
      <c r="L66" s="162">
        <v>21000000</v>
      </c>
      <c r="M66" s="22" t="s">
        <v>115</v>
      </c>
      <c r="N66" s="53" t="s">
        <v>109</v>
      </c>
      <c r="O66" s="18" t="s">
        <v>116</v>
      </c>
      <c r="P66" s="18" t="s">
        <v>117</v>
      </c>
      <c r="Q66" s="20" t="s">
        <v>42</v>
      </c>
      <c r="R66" s="20" t="s">
        <v>42</v>
      </c>
      <c r="S66" s="17" t="s">
        <v>425</v>
      </c>
      <c r="T66" s="18" t="s">
        <v>118</v>
      </c>
      <c r="U66" s="21">
        <v>10727</v>
      </c>
      <c r="V66" s="21">
        <v>2100200190</v>
      </c>
      <c r="W66" s="21">
        <v>2100200190</v>
      </c>
      <c r="X66" s="18" t="s">
        <v>475</v>
      </c>
      <c r="Y66" s="18"/>
      <c r="Z66" s="22" t="s">
        <v>43</v>
      </c>
      <c r="AA66" s="22" t="s">
        <v>66</v>
      </c>
      <c r="AB66" s="23" t="s">
        <v>67</v>
      </c>
      <c r="AC66" s="23" t="s">
        <v>580</v>
      </c>
      <c r="AD66" s="22" t="s">
        <v>46</v>
      </c>
      <c r="AE66" s="33" t="s">
        <v>47</v>
      </c>
      <c r="AF66" s="22" t="s">
        <v>29</v>
      </c>
      <c r="AG66" s="110" t="s">
        <v>63</v>
      </c>
      <c r="AH66" s="33" t="s">
        <v>119</v>
      </c>
      <c r="AI66" s="22" t="s">
        <v>474</v>
      </c>
      <c r="AJ66" s="28" t="s">
        <v>49</v>
      </c>
      <c r="AK66" s="22">
        <v>88744</v>
      </c>
      <c r="AL66" s="119" t="s">
        <v>50</v>
      </c>
      <c r="AM66" s="32" t="s">
        <v>50</v>
      </c>
      <c r="AN66" s="32" t="s">
        <v>114</v>
      </c>
      <c r="AO66" s="115" t="s">
        <v>50</v>
      </c>
      <c r="AP66" s="32" t="s">
        <v>50</v>
      </c>
      <c r="AQ66" s="29"/>
      <c r="AR66" s="24"/>
      <c r="AS66" s="24"/>
      <c r="AT66" s="343"/>
      <c r="AU66" s="22"/>
      <c r="AV66" s="41"/>
      <c r="AW66" s="26"/>
      <c r="AX66" s="364"/>
      <c r="AY66" s="364"/>
      <c r="AZ66" s="364"/>
      <c r="BA66" s="364"/>
      <c r="BB66" s="323"/>
      <c r="BC66" s="54"/>
      <c r="BD66" s="323"/>
      <c r="BE66" s="323"/>
      <c r="BF66" s="323"/>
    </row>
    <row r="67" spans="1:58" s="13" customFormat="1" ht="58.2" customHeight="1">
      <c r="A67" s="325">
        <v>2</v>
      </c>
      <c r="B67" s="45">
        <v>90</v>
      </c>
      <c r="C67" s="24" t="s">
        <v>1815</v>
      </c>
      <c r="D67" s="166" t="s">
        <v>1712</v>
      </c>
      <c r="E67" s="163" t="s">
        <v>56</v>
      </c>
      <c r="F67" s="19">
        <v>2100000</v>
      </c>
      <c r="G67" s="20">
        <v>1</v>
      </c>
      <c r="H67" s="16">
        <f t="shared" si="13"/>
        <v>2100000</v>
      </c>
      <c r="I67" s="16">
        <f t="shared" si="14"/>
        <v>2100000</v>
      </c>
      <c r="J67" s="162">
        <f t="shared" si="12"/>
        <v>2100000</v>
      </c>
      <c r="K67" s="162">
        <v>1</v>
      </c>
      <c r="L67" s="162">
        <v>2100000</v>
      </c>
      <c r="M67" s="22" t="s">
        <v>144</v>
      </c>
      <c r="N67" s="53" t="s">
        <v>145</v>
      </c>
      <c r="O67" s="18" t="s">
        <v>145</v>
      </c>
      <c r="P67" s="18" t="s">
        <v>117</v>
      </c>
      <c r="Q67" s="20" t="s">
        <v>55</v>
      </c>
      <c r="R67" s="20" t="s">
        <v>55</v>
      </c>
      <c r="S67" s="18" t="s">
        <v>426</v>
      </c>
      <c r="T67" s="18" t="s">
        <v>146</v>
      </c>
      <c r="U67" s="21">
        <v>11268</v>
      </c>
      <c r="V67" s="21">
        <v>2100200189</v>
      </c>
      <c r="W67" s="21">
        <v>2100200189</v>
      </c>
      <c r="X67" s="18" t="s">
        <v>475</v>
      </c>
      <c r="Y67" s="18"/>
      <c r="Z67" s="23" t="s">
        <v>58</v>
      </c>
      <c r="AA67" s="22" t="s">
        <v>71</v>
      </c>
      <c r="AB67" s="23" t="s">
        <v>72</v>
      </c>
      <c r="AC67" s="23" t="s">
        <v>589</v>
      </c>
      <c r="AD67" s="22" t="s">
        <v>73</v>
      </c>
      <c r="AE67" s="33" t="s">
        <v>47</v>
      </c>
      <c r="AF67" s="22"/>
      <c r="AG67" s="35" t="s">
        <v>48</v>
      </c>
      <c r="AH67" s="29"/>
      <c r="AI67" s="29"/>
      <c r="AJ67" s="28" t="s">
        <v>49</v>
      </c>
      <c r="AK67" s="22">
        <v>88733</v>
      </c>
      <c r="AL67" s="119" t="s">
        <v>50</v>
      </c>
      <c r="AM67" s="32" t="s">
        <v>50</v>
      </c>
      <c r="AN67" s="32" t="s">
        <v>114</v>
      </c>
      <c r="AO67" s="115" t="s">
        <v>50</v>
      </c>
      <c r="AP67" s="32" t="s">
        <v>50</v>
      </c>
      <c r="AQ67" s="17"/>
      <c r="AR67" s="24"/>
      <c r="AS67" s="24"/>
      <c r="AT67" s="343"/>
      <c r="AU67" s="22"/>
      <c r="AV67" s="44"/>
      <c r="AW67" s="26"/>
      <c r="AX67" s="364"/>
      <c r="AY67" s="364"/>
      <c r="AZ67" s="364"/>
      <c r="BA67" s="364"/>
      <c r="BB67" s="323"/>
      <c r="BC67" s="54"/>
      <c r="BD67" s="323"/>
      <c r="BE67" s="323"/>
      <c r="BF67" s="323"/>
    </row>
    <row r="68" spans="1:58" s="13" customFormat="1" ht="72" hidden="1" customHeight="1">
      <c r="A68" s="325">
        <v>2</v>
      </c>
      <c r="B68" s="45">
        <v>91</v>
      </c>
      <c r="C68" s="24" t="s">
        <v>1816</v>
      </c>
      <c r="D68" s="166" t="s">
        <v>1649</v>
      </c>
      <c r="E68" s="163" t="s">
        <v>41</v>
      </c>
      <c r="F68" s="19">
        <v>3500000</v>
      </c>
      <c r="G68" s="20">
        <v>1</v>
      </c>
      <c r="H68" s="16">
        <f t="shared" si="13"/>
        <v>3500000</v>
      </c>
      <c r="I68" s="16">
        <f t="shared" si="14"/>
        <v>3500000</v>
      </c>
      <c r="J68" s="162">
        <f t="shared" si="12"/>
        <v>3500000</v>
      </c>
      <c r="K68" s="162">
        <v>1</v>
      </c>
      <c r="L68" s="162">
        <v>3500000</v>
      </c>
      <c r="M68" s="22" t="s">
        <v>138</v>
      </c>
      <c r="N68" s="53" t="s">
        <v>139</v>
      </c>
      <c r="O68" s="18" t="s">
        <v>140</v>
      </c>
      <c r="P68" s="18" t="s">
        <v>127</v>
      </c>
      <c r="Q68" s="20" t="s">
        <v>42</v>
      </c>
      <c r="R68" s="20" t="s">
        <v>42</v>
      </c>
      <c r="S68" s="17" t="s">
        <v>425</v>
      </c>
      <c r="T68" s="18" t="s">
        <v>141</v>
      </c>
      <c r="U68" s="21">
        <v>10722</v>
      </c>
      <c r="V68" s="21">
        <v>2100200180</v>
      </c>
      <c r="W68" s="21">
        <v>2100200180</v>
      </c>
      <c r="X68" s="18" t="s">
        <v>475</v>
      </c>
      <c r="Y68" s="18" t="s">
        <v>100</v>
      </c>
      <c r="Z68" s="22" t="s">
        <v>43</v>
      </c>
      <c r="AA68" s="22" t="s">
        <v>44</v>
      </c>
      <c r="AB68" s="22" t="s">
        <v>45</v>
      </c>
      <c r="AC68" s="22" t="s">
        <v>585</v>
      </c>
      <c r="AD68" s="22" t="s">
        <v>46</v>
      </c>
      <c r="AE68" s="33" t="s">
        <v>47</v>
      </c>
      <c r="AF68" s="22"/>
      <c r="AG68" s="39" t="s">
        <v>48</v>
      </c>
      <c r="AH68" s="29"/>
      <c r="AI68" s="29"/>
      <c r="AJ68" s="28" t="s">
        <v>49</v>
      </c>
      <c r="AK68" s="22">
        <v>80038</v>
      </c>
      <c r="AL68" s="119" t="s">
        <v>50</v>
      </c>
      <c r="AM68" s="32" t="s">
        <v>50</v>
      </c>
      <c r="AN68" s="32" t="s">
        <v>114</v>
      </c>
      <c r="AO68" s="115" t="s">
        <v>50</v>
      </c>
      <c r="AP68" s="32" t="s">
        <v>50</v>
      </c>
      <c r="AQ68" s="17"/>
      <c r="AR68" s="24"/>
      <c r="AS68" s="24"/>
      <c r="AT68" s="343"/>
      <c r="AU68" s="22"/>
      <c r="AV68" s="44"/>
      <c r="AW68" s="26"/>
      <c r="AX68" s="364"/>
      <c r="AY68" s="364"/>
      <c r="AZ68" s="364"/>
      <c r="BA68" s="364"/>
      <c r="BB68" s="323"/>
      <c r="BC68" s="54"/>
      <c r="BD68" s="323"/>
      <c r="BE68" s="323"/>
      <c r="BF68" s="323"/>
    </row>
    <row r="69" spans="1:58" s="13" customFormat="1" ht="72" hidden="1" customHeight="1">
      <c r="A69" s="325">
        <v>2</v>
      </c>
      <c r="B69" s="45">
        <v>93</v>
      </c>
      <c r="C69" s="24" t="s">
        <v>1817</v>
      </c>
      <c r="D69" s="166" t="s">
        <v>1750</v>
      </c>
      <c r="E69" s="163" t="s">
        <v>41</v>
      </c>
      <c r="F69" s="19">
        <v>850000</v>
      </c>
      <c r="G69" s="20">
        <v>6</v>
      </c>
      <c r="H69" s="16">
        <f t="shared" si="13"/>
        <v>5100000</v>
      </c>
      <c r="I69" s="16">
        <f t="shared" si="14"/>
        <v>5100000</v>
      </c>
      <c r="J69" s="162">
        <f>L69/K69</f>
        <v>850000</v>
      </c>
      <c r="K69" s="162">
        <v>6</v>
      </c>
      <c r="L69" s="162">
        <v>5100000</v>
      </c>
      <c r="M69" s="22" t="s">
        <v>125</v>
      </c>
      <c r="N69" s="53" t="s">
        <v>126</v>
      </c>
      <c r="O69" s="18" t="s">
        <v>126</v>
      </c>
      <c r="P69" s="18" t="s">
        <v>127</v>
      </c>
      <c r="Q69" s="20" t="s">
        <v>42</v>
      </c>
      <c r="R69" s="20" t="s">
        <v>42</v>
      </c>
      <c r="S69" s="17" t="s">
        <v>425</v>
      </c>
      <c r="T69" s="18" t="s">
        <v>128</v>
      </c>
      <c r="U69" s="21">
        <v>10723</v>
      </c>
      <c r="V69" s="21">
        <v>2100200181</v>
      </c>
      <c r="W69" s="21">
        <v>2100200181</v>
      </c>
      <c r="X69" s="18" t="s">
        <v>475</v>
      </c>
      <c r="Y69" s="18"/>
      <c r="Z69" s="22" t="s">
        <v>43</v>
      </c>
      <c r="AA69" s="22" t="s">
        <v>66</v>
      </c>
      <c r="AB69" s="23" t="s">
        <v>67</v>
      </c>
      <c r="AC69" s="23" t="s">
        <v>588</v>
      </c>
      <c r="AD69" s="22" t="s">
        <v>90</v>
      </c>
      <c r="AE69" s="33" t="s">
        <v>47</v>
      </c>
      <c r="AF69" s="22"/>
      <c r="AG69" s="35"/>
      <c r="AH69" s="33"/>
      <c r="AI69" s="29"/>
      <c r="AJ69" s="28" t="s">
        <v>89</v>
      </c>
      <c r="AK69" s="22">
        <v>81136</v>
      </c>
      <c r="AL69" s="119" t="s">
        <v>50</v>
      </c>
      <c r="AM69" s="32" t="s">
        <v>50</v>
      </c>
      <c r="AN69" s="32" t="s">
        <v>114</v>
      </c>
      <c r="AO69" s="115" t="s">
        <v>50</v>
      </c>
      <c r="AP69" s="32" t="s">
        <v>50</v>
      </c>
      <c r="AQ69" s="17"/>
      <c r="AR69" s="24"/>
      <c r="AS69" s="24"/>
      <c r="AT69" s="343"/>
      <c r="AU69" s="22"/>
      <c r="AV69" s="44"/>
      <c r="AW69" s="26"/>
      <c r="AX69" s="364"/>
      <c r="AY69" s="364"/>
      <c r="AZ69" s="364"/>
      <c r="BA69" s="364"/>
      <c r="BB69" s="323"/>
      <c r="BC69" s="54"/>
      <c r="BD69" s="323"/>
      <c r="BE69" s="323"/>
      <c r="BF69" s="323"/>
    </row>
    <row r="70" spans="1:58" s="13" customFormat="1" ht="120" hidden="1" customHeight="1">
      <c r="A70" s="325">
        <v>2</v>
      </c>
      <c r="B70" s="45">
        <v>94</v>
      </c>
      <c r="C70" s="24" t="s">
        <v>1792</v>
      </c>
      <c r="D70" s="166" t="s">
        <v>1665</v>
      </c>
      <c r="E70" s="163" t="s">
        <v>41</v>
      </c>
      <c r="F70" s="19">
        <v>2500000</v>
      </c>
      <c r="G70" s="20">
        <v>1</v>
      </c>
      <c r="H70" s="16">
        <f t="shared" si="13"/>
        <v>2500000</v>
      </c>
      <c r="I70" s="16">
        <f t="shared" si="14"/>
        <v>2500000</v>
      </c>
      <c r="J70" s="162">
        <f t="shared" ref="J70:J73" si="15">L70/K70</f>
        <v>2500000</v>
      </c>
      <c r="K70" s="162">
        <v>1</v>
      </c>
      <c r="L70" s="162">
        <v>2500000</v>
      </c>
      <c r="M70" s="22" t="s">
        <v>134</v>
      </c>
      <c r="N70" s="53" t="s">
        <v>135</v>
      </c>
      <c r="O70" s="18" t="s">
        <v>136</v>
      </c>
      <c r="P70" s="18" t="s">
        <v>123</v>
      </c>
      <c r="Q70" s="20" t="s">
        <v>42</v>
      </c>
      <c r="R70" s="20" t="s">
        <v>42</v>
      </c>
      <c r="S70" s="18" t="s">
        <v>426</v>
      </c>
      <c r="T70" s="18" t="s">
        <v>158</v>
      </c>
      <c r="U70" s="21">
        <v>10724</v>
      </c>
      <c r="V70" s="21">
        <v>2100200183</v>
      </c>
      <c r="W70" s="21">
        <v>2100200183</v>
      </c>
      <c r="X70" s="18" t="s">
        <v>475</v>
      </c>
      <c r="Y70" s="18"/>
      <c r="Z70" s="22" t="s">
        <v>43</v>
      </c>
      <c r="AA70" s="22" t="s">
        <v>44</v>
      </c>
      <c r="AB70" s="22" t="s">
        <v>45</v>
      </c>
      <c r="AC70" s="22" t="s">
        <v>597</v>
      </c>
      <c r="AD70" s="22" t="s">
        <v>46</v>
      </c>
      <c r="AE70" s="33" t="s">
        <v>47</v>
      </c>
      <c r="AF70" s="22"/>
      <c r="AG70" s="39" t="s">
        <v>48</v>
      </c>
      <c r="AH70" s="29"/>
      <c r="AI70" s="29"/>
      <c r="AJ70" s="28" t="s">
        <v>49</v>
      </c>
      <c r="AK70" s="22">
        <v>87538</v>
      </c>
      <c r="AL70" s="119" t="s">
        <v>50</v>
      </c>
      <c r="AM70" s="32" t="s">
        <v>50</v>
      </c>
      <c r="AN70" s="32" t="s">
        <v>114</v>
      </c>
      <c r="AO70" s="115" t="s">
        <v>50</v>
      </c>
      <c r="AP70" s="32" t="s">
        <v>50</v>
      </c>
      <c r="AQ70" s="17"/>
      <c r="AR70" s="24"/>
      <c r="AS70" s="24"/>
      <c r="AT70" s="343"/>
      <c r="AU70" s="22"/>
      <c r="AV70" s="44"/>
      <c r="AW70" s="26"/>
      <c r="AX70" s="364"/>
      <c r="AY70" s="364"/>
      <c r="AZ70" s="364"/>
      <c r="BA70" s="364"/>
      <c r="BB70" s="323"/>
      <c r="BC70" s="54"/>
      <c r="BD70" s="323"/>
      <c r="BE70" s="323"/>
      <c r="BF70" s="323"/>
    </row>
    <row r="71" spans="1:58" s="13" customFormat="1" ht="72" hidden="1" customHeight="1">
      <c r="A71" s="325">
        <v>2</v>
      </c>
      <c r="B71" s="45">
        <v>95</v>
      </c>
      <c r="C71" s="24" t="s">
        <v>1818</v>
      </c>
      <c r="D71" s="166" t="s">
        <v>1666</v>
      </c>
      <c r="E71" s="163" t="s">
        <v>81</v>
      </c>
      <c r="F71" s="19">
        <v>500000</v>
      </c>
      <c r="G71" s="20">
        <v>1</v>
      </c>
      <c r="H71" s="16">
        <f t="shared" si="13"/>
        <v>500000</v>
      </c>
      <c r="I71" s="16">
        <f t="shared" si="14"/>
        <v>500000</v>
      </c>
      <c r="J71" s="162">
        <f t="shared" si="15"/>
        <v>500000</v>
      </c>
      <c r="K71" s="162">
        <v>1</v>
      </c>
      <c r="L71" s="162">
        <v>500000</v>
      </c>
      <c r="M71" s="22" t="s">
        <v>134</v>
      </c>
      <c r="N71" s="53" t="s">
        <v>135</v>
      </c>
      <c r="O71" s="18" t="s">
        <v>136</v>
      </c>
      <c r="P71" s="18" t="s">
        <v>123</v>
      </c>
      <c r="Q71" s="20" t="s">
        <v>42</v>
      </c>
      <c r="R71" s="20" t="s">
        <v>42</v>
      </c>
      <c r="S71" s="17" t="s">
        <v>425</v>
      </c>
      <c r="T71" s="18" t="s">
        <v>205</v>
      </c>
      <c r="U71" s="21">
        <v>10724</v>
      </c>
      <c r="V71" s="21">
        <v>2100200183</v>
      </c>
      <c r="W71" s="21">
        <v>2100200183</v>
      </c>
      <c r="X71" s="14" t="s">
        <v>475</v>
      </c>
      <c r="Y71" s="18"/>
      <c r="Z71" s="22" t="s">
        <v>43</v>
      </c>
      <c r="AA71" s="22" t="s">
        <v>66</v>
      </c>
      <c r="AB71" s="23" t="s">
        <v>67</v>
      </c>
      <c r="AC71" s="23" t="s">
        <v>612</v>
      </c>
      <c r="AD71" s="22" t="s">
        <v>46</v>
      </c>
      <c r="AE71" s="33" t="s">
        <v>47</v>
      </c>
      <c r="AF71" s="22"/>
      <c r="AG71" s="35"/>
      <c r="AH71" s="29"/>
      <c r="AI71" s="29"/>
      <c r="AJ71" s="28" t="s">
        <v>49</v>
      </c>
      <c r="AK71" s="22">
        <v>87539</v>
      </c>
      <c r="AL71" s="119" t="s">
        <v>50</v>
      </c>
      <c r="AM71" s="32" t="s">
        <v>50</v>
      </c>
      <c r="AN71" s="32" t="s">
        <v>114</v>
      </c>
      <c r="AO71" s="115" t="s">
        <v>50</v>
      </c>
      <c r="AP71" s="32" t="s">
        <v>50</v>
      </c>
      <c r="AQ71" s="29"/>
      <c r="AR71" s="24"/>
      <c r="AS71" s="24"/>
      <c r="AT71" s="343"/>
      <c r="AU71" s="22"/>
      <c r="AV71" s="44"/>
      <c r="AW71" s="26"/>
      <c r="AX71" s="364"/>
      <c r="AY71" s="364"/>
      <c r="AZ71" s="364"/>
      <c r="BA71" s="364"/>
      <c r="BB71" s="323"/>
      <c r="BC71" s="54"/>
      <c r="BD71" s="323"/>
      <c r="BE71" s="323"/>
      <c r="BF71" s="323"/>
    </row>
    <row r="72" spans="1:58" s="13" customFormat="1" ht="72" hidden="1" customHeight="1">
      <c r="A72" s="325">
        <v>2</v>
      </c>
      <c r="B72" s="45">
        <v>96</v>
      </c>
      <c r="C72" s="24" t="s">
        <v>1815</v>
      </c>
      <c r="D72" s="166" t="s">
        <v>1667</v>
      </c>
      <c r="E72" s="163" t="s">
        <v>56</v>
      </c>
      <c r="F72" s="19">
        <v>2100000</v>
      </c>
      <c r="G72" s="20">
        <v>1</v>
      </c>
      <c r="H72" s="16">
        <f t="shared" si="13"/>
        <v>2100000</v>
      </c>
      <c r="I72" s="16">
        <f t="shared" si="14"/>
        <v>2100000</v>
      </c>
      <c r="J72" s="162">
        <f t="shared" si="15"/>
        <v>2100000</v>
      </c>
      <c r="K72" s="162">
        <v>1</v>
      </c>
      <c r="L72" s="162">
        <v>2100000</v>
      </c>
      <c r="M72" s="22" t="s">
        <v>229</v>
      </c>
      <c r="N72" s="53" t="s">
        <v>230</v>
      </c>
      <c r="O72" s="18" t="s">
        <v>231</v>
      </c>
      <c r="P72" s="18" t="s">
        <v>123</v>
      </c>
      <c r="Q72" s="20" t="s">
        <v>57</v>
      </c>
      <c r="R72" s="20" t="s">
        <v>57</v>
      </c>
      <c r="S72" s="18" t="s">
        <v>426</v>
      </c>
      <c r="T72" s="18" t="s">
        <v>232</v>
      </c>
      <c r="U72" s="21" t="s">
        <v>233</v>
      </c>
      <c r="V72" s="21">
        <v>2100200182</v>
      </c>
      <c r="W72" s="21">
        <v>2100200182</v>
      </c>
      <c r="X72" s="14" t="s">
        <v>475</v>
      </c>
      <c r="Y72" s="18"/>
      <c r="Z72" s="23" t="s">
        <v>58</v>
      </c>
      <c r="AA72" s="22" t="s">
        <v>71</v>
      </c>
      <c r="AB72" s="23" t="s">
        <v>72</v>
      </c>
      <c r="AC72" s="23" t="s">
        <v>619</v>
      </c>
      <c r="AD72" s="22" t="s">
        <v>73</v>
      </c>
      <c r="AE72" s="33" t="s">
        <v>47</v>
      </c>
      <c r="AF72" s="22"/>
      <c r="AG72" s="39" t="s">
        <v>48</v>
      </c>
      <c r="AH72" s="29"/>
      <c r="AI72" s="29"/>
      <c r="AJ72" s="28" t="s">
        <v>49</v>
      </c>
      <c r="AK72" s="22">
        <v>87540</v>
      </c>
      <c r="AL72" s="119" t="s">
        <v>50</v>
      </c>
      <c r="AM72" s="32" t="s">
        <v>50</v>
      </c>
      <c r="AN72" s="32" t="s">
        <v>114</v>
      </c>
      <c r="AO72" s="115" t="s">
        <v>50</v>
      </c>
      <c r="AP72" s="32" t="s">
        <v>50</v>
      </c>
      <c r="AQ72" s="29"/>
      <c r="AR72" s="24"/>
      <c r="AS72" s="24"/>
      <c r="AT72" s="343"/>
      <c r="AU72" s="22"/>
      <c r="AV72" s="44"/>
      <c r="AW72" s="26"/>
      <c r="AX72" s="364"/>
      <c r="AY72" s="364"/>
      <c r="AZ72" s="364"/>
      <c r="BA72" s="364"/>
      <c r="BB72" s="323"/>
      <c r="BC72" s="54"/>
      <c r="BD72" s="323"/>
      <c r="BE72" s="323"/>
      <c r="BF72" s="323"/>
    </row>
    <row r="73" spans="1:58" s="13" customFormat="1" ht="72" hidden="1" customHeight="1">
      <c r="A73" s="325">
        <v>2</v>
      </c>
      <c r="B73" s="45">
        <v>97</v>
      </c>
      <c r="C73" s="24" t="s">
        <v>469</v>
      </c>
      <c r="D73" s="166" t="s">
        <v>1668</v>
      </c>
      <c r="E73" s="163" t="s">
        <v>41</v>
      </c>
      <c r="F73" s="19">
        <v>800000</v>
      </c>
      <c r="G73" s="20">
        <v>1</v>
      </c>
      <c r="H73" s="16">
        <f t="shared" si="13"/>
        <v>800000</v>
      </c>
      <c r="I73" s="16">
        <f t="shared" si="14"/>
        <v>800000</v>
      </c>
      <c r="J73" s="162">
        <f t="shared" si="15"/>
        <v>800000</v>
      </c>
      <c r="K73" s="162">
        <v>1</v>
      </c>
      <c r="L73" s="162">
        <v>800000</v>
      </c>
      <c r="M73" s="22" t="s">
        <v>134</v>
      </c>
      <c r="N73" s="53" t="s">
        <v>135</v>
      </c>
      <c r="O73" s="18" t="s">
        <v>136</v>
      </c>
      <c r="P73" s="18" t="s">
        <v>123</v>
      </c>
      <c r="Q73" s="20" t="s">
        <v>42</v>
      </c>
      <c r="R73" s="20" t="s">
        <v>42</v>
      </c>
      <c r="S73" s="17" t="s">
        <v>425</v>
      </c>
      <c r="T73" s="18" t="s">
        <v>237</v>
      </c>
      <c r="U73" s="21">
        <v>10724</v>
      </c>
      <c r="V73" s="21">
        <v>2100200183</v>
      </c>
      <c r="W73" s="21">
        <v>2100200183</v>
      </c>
      <c r="X73" s="14" t="s">
        <v>475</v>
      </c>
      <c r="Y73" s="18"/>
      <c r="Z73" s="22" t="s">
        <v>43</v>
      </c>
      <c r="AA73" s="22" t="s">
        <v>53</v>
      </c>
      <c r="AB73" s="23" t="s">
        <v>54</v>
      </c>
      <c r="AC73" s="23" t="s">
        <v>624</v>
      </c>
      <c r="AD73" s="22" t="s">
        <v>46</v>
      </c>
      <c r="AE73" s="33" t="s">
        <v>47</v>
      </c>
      <c r="AF73" s="22"/>
      <c r="AG73" s="39"/>
      <c r="AH73" s="29"/>
      <c r="AI73" s="29"/>
      <c r="AJ73" s="28" t="s">
        <v>49</v>
      </c>
      <c r="AK73" s="22">
        <v>87541</v>
      </c>
      <c r="AL73" s="119" t="s">
        <v>50</v>
      </c>
      <c r="AM73" s="32" t="s">
        <v>50</v>
      </c>
      <c r="AN73" s="32" t="s">
        <v>114</v>
      </c>
      <c r="AO73" s="115" t="s">
        <v>50</v>
      </c>
      <c r="AP73" s="32" t="s">
        <v>50</v>
      </c>
      <c r="AQ73" s="29"/>
      <c r="AR73" s="24"/>
      <c r="AS73" s="24"/>
      <c r="AT73" s="343"/>
      <c r="AU73" s="22"/>
      <c r="AV73" s="44"/>
      <c r="AW73" s="26"/>
      <c r="AX73" s="364"/>
      <c r="AY73" s="364"/>
      <c r="AZ73" s="364"/>
      <c r="BA73" s="364"/>
      <c r="BB73" s="323"/>
      <c r="BC73" s="54"/>
      <c r="BD73" s="323"/>
      <c r="BE73" s="323"/>
      <c r="BF73" s="323"/>
    </row>
    <row r="74" spans="1:58" s="13" customFormat="1" ht="72" hidden="1" customHeight="1">
      <c r="A74" s="325">
        <v>2</v>
      </c>
      <c r="B74" s="45">
        <v>99</v>
      </c>
      <c r="C74" s="24" t="s">
        <v>1793</v>
      </c>
      <c r="D74" s="166" t="s">
        <v>1669</v>
      </c>
      <c r="E74" s="163" t="s">
        <v>81</v>
      </c>
      <c r="F74" s="19">
        <v>500000</v>
      </c>
      <c r="G74" s="20">
        <v>1</v>
      </c>
      <c r="H74" s="16">
        <f t="shared" si="13"/>
        <v>500000</v>
      </c>
      <c r="I74" s="16">
        <f t="shared" si="14"/>
        <v>500000</v>
      </c>
      <c r="J74" s="162">
        <f t="shared" ref="J74:J75" si="16">L74/K74</f>
        <v>500000</v>
      </c>
      <c r="K74" s="162">
        <v>1</v>
      </c>
      <c r="L74" s="162">
        <v>500000</v>
      </c>
      <c r="M74" s="22" t="s">
        <v>134</v>
      </c>
      <c r="N74" s="53" t="s">
        <v>135</v>
      </c>
      <c r="O74" s="18" t="s">
        <v>136</v>
      </c>
      <c r="P74" s="18" t="s">
        <v>123</v>
      </c>
      <c r="Q74" s="20" t="s">
        <v>42</v>
      </c>
      <c r="R74" s="20" t="s">
        <v>42</v>
      </c>
      <c r="S74" s="17" t="s">
        <v>425</v>
      </c>
      <c r="T74" s="18" t="s">
        <v>246</v>
      </c>
      <c r="U74" s="21">
        <v>10724</v>
      </c>
      <c r="V74" s="21">
        <v>2100200183</v>
      </c>
      <c r="W74" s="21">
        <v>2100200183</v>
      </c>
      <c r="X74" s="18" t="s">
        <v>475</v>
      </c>
      <c r="Y74" s="18"/>
      <c r="Z74" s="22" t="s">
        <v>43</v>
      </c>
      <c r="AA74" s="22" t="s">
        <v>66</v>
      </c>
      <c r="AB74" s="23" t="s">
        <v>67</v>
      </c>
      <c r="AC74" s="23" t="s">
        <v>627</v>
      </c>
      <c r="AD74" s="22" t="s">
        <v>46</v>
      </c>
      <c r="AE74" s="33" t="s">
        <v>47</v>
      </c>
      <c r="AF74" s="22"/>
      <c r="AG74" s="35"/>
      <c r="AH74" s="29"/>
      <c r="AI74" s="29"/>
      <c r="AJ74" s="28" t="s">
        <v>49</v>
      </c>
      <c r="AK74" s="22">
        <v>87543</v>
      </c>
      <c r="AL74" s="119" t="s">
        <v>50</v>
      </c>
      <c r="AM74" s="32" t="s">
        <v>50</v>
      </c>
      <c r="AN74" s="32" t="s">
        <v>114</v>
      </c>
      <c r="AO74" s="115" t="s">
        <v>50</v>
      </c>
      <c r="AP74" s="32" t="s">
        <v>50</v>
      </c>
      <c r="AQ74" s="17"/>
      <c r="AR74" s="24"/>
      <c r="AS74" s="24"/>
      <c r="AT74" s="343"/>
      <c r="AU74" s="22"/>
      <c r="AV74" s="44"/>
      <c r="AW74" s="26"/>
      <c r="AX74" s="364"/>
      <c r="AY74" s="364"/>
      <c r="AZ74" s="364"/>
      <c r="BA74" s="364"/>
      <c r="BB74" s="323"/>
      <c r="BC74" s="54"/>
      <c r="BD74" s="323"/>
      <c r="BE74" s="323"/>
      <c r="BF74" s="323"/>
    </row>
    <row r="75" spans="1:58" s="13" customFormat="1" ht="96" hidden="1" customHeight="1">
      <c r="A75" s="325">
        <v>2</v>
      </c>
      <c r="B75" s="45">
        <v>102</v>
      </c>
      <c r="C75" s="24" t="s">
        <v>1809</v>
      </c>
      <c r="D75" s="166" t="s">
        <v>1733</v>
      </c>
      <c r="E75" s="163" t="s">
        <v>41</v>
      </c>
      <c r="F75" s="19">
        <v>22000</v>
      </c>
      <c r="G75" s="20">
        <v>1</v>
      </c>
      <c r="H75" s="16">
        <f t="shared" si="13"/>
        <v>22000</v>
      </c>
      <c r="I75" s="16">
        <f t="shared" si="14"/>
        <v>22000</v>
      </c>
      <c r="J75" s="162">
        <f t="shared" si="16"/>
        <v>22000</v>
      </c>
      <c r="K75" s="162">
        <v>1</v>
      </c>
      <c r="L75" s="162">
        <v>22000</v>
      </c>
      <c r="M75" s="22" t="s">
        <v>241</v>
      </c>
      <c r="N75" s="53" t="s">
        <v>242</v>
      </c>
      <c r="O75" s="18" t="s">
        <v>243</v>
      </c>
      <c r="P75" s="18" t="s">
        <v>123</v>
      </c>
      <c r="Q75" s="20" t="s">
        <v>83</v>
      </c>
      <c r="R75" s="20" t="s">
        <v>83</v>
      </c>
      <c r="S75" s="18" t="s">
        <v>426</v>
      </c>
      <c r="T75" s="18" t="s">
        <v>251</v>
      </c>
      <c r="U75" s="21">
        <v>681</v>
      </c>
      <c r="V75" s="21">
        <v>2100200182</v>
      </c>
      <c r="W75" s="21">
        <v>2100200182</v>
      </c>
      <c r="X75" s="18" t="s">
        <v>93</v>
      </c>
      <c r="Y75" s="18"/>
      <c r="Z75" s="18" t="s">
        <v>85</v>
      </c>
      <c r="AA75" s="18" t="s">
        <v>98</v>
      </c>
      <c r="AB75" s="18" t="s">
        <v>86</v>
      </c>
      <c r="AC75" s="49" t="s">
        <v>630</v>
      </c>
      <c r="AD75" s="22" t="s">
        <v>87</v>
      </c>
      <c r="AE75" s="22" t="s">
        <v>84</v>
      </c>
      <c r="AF75" s="22"/>
      <c r="AG75" s="35"/>
      <c r="AH75" s="29"/>
      <c r="AI75" s="29"/>
      <c r="AJ75" s="28" t="s">
        <v>49</v>
      </c>
      <c r="AK75" s="22">
        <v>87546</v>
      </c>
      <c r="AL75" s="119" t="s">
        <v>50</v>
      </c>
      <c r="AM75" s="32" t="s">
        <v>50</v>
      </c>
      <c r="AN75" s="32" t="s">
        <v>114</v>
      </c>
      <c r="AO75" s="115" t="s">
        <v>50</v>
      </c>
      <c r="AP75" s="32" t="s">
        <v>50</v>
      </c>
      <c r="AQ75" s="17"/>
      <c r="AR75" s="24"/>
      <c r="AS75" s="24"/>
      <c r="AT75" s="343"/>
      <c r="AU75" s="22"/>
      <c r="AV75" s="44"/>
      <c r="AW75" s="26"/>
      <c r="AX75" s="364"/>
      <c r="AY75" s="364"/>
      <c r="AZ75" s="364"/>
      <c r="BA75" s="364"/>
      <c r="BB75" s="323"/>
      <c r="BC75" s="54"/>
      <c r="BD75" s="323"/>
      <c r="BE75" s="323"/>
      <c r="BF75" s="323"/>
    </row>
    <row r="76" spans="1:58" s="13" customFormat="1" ht="96" hidden="1" customHeight="1">
      <c r="A76" s="325">
        <v>2</v>
      </c>
      <c r="B76" s="45">
        <v>107</v>
      </c>
      <c r="C76" s="24" t="s">
        <v>1851</v>
      </c>
      <c r="D76" s="166" t="s">
        <v>1734</v>
      </c>
      <c r="E76" s="163" t="s">
        <v>41</v>
      </c>
      <c r="F76" s="19">
        <v>17000</v>
      </c>
      <c r="G76" s="167">
        <v>4</v>
      </c>
      <c r="H76" s="168">
        <f t="shared" si="13"/>
        <v>68000</v>
      </c>
      <c r="I76" s="16">
        <f t="shared" si="14"/>
        <v>68000</v>
      </c>
      <c r="J76" s="162">
        <f t="shared" ref="J76:J77" si="17">L76/K76</f>
        <v>17000</v>
      </c>
      <c r="K76" s="162">
        <v>1</v>
      </c>
      <c r="L76" s="162">
        <v>17000</v>
      </c>
      <c r="M76" s="22" t="s">
        <v>252</v>
      </c>
      <c r="N76" s="53" t="s">
        <v>135</v>
      </c>
      <c r="O76" s="18" t="s">
        <v>136</v>
      </c>
      <c r="P76" s="18" t="s">
        <v>123</v>
      </c>
      <c r="Q76" s="20" t="s">
        <v>83</v>
      </c>
      <c r="R76" s="20" t="s">
        <v>83</v>
      </c>
      <c r="S76" s="18" t="s">
        <v>426</v>
      </c>
      <c r="T76" s="18" t="s">
        <v>253</v>
      </c>
      <c r="U76" s="21">
        <v>50</v>
      </c>
      <c r="V76" s="21">
        <v>2100200182</v>
      </c>
      <c r="W76" s="21">
        <v>2100200182</v>
      </c>
      <c r="X76" s="18" t="s">
        <v>93</v>
      </c>
      <c r="Y76" s="18"/>
      <c r="Z76" s="22" t="s">
        <v>85</v>
      </c>
      <c r="AA76" s="22" t="s">
        <v>92</v>
      </c>
      <c r="AB76" s="22" t="s">
        <v>86</v>
      </c>
      <c r="AC76" s="22" t="s">
        <v>631</v>
      </c>
      <c r="AD76" s="22" t="s">
        <v>87</v>
      </c>
      <c r="AE76" s="22" t="s">
        <v>84</v>
      </c>
      <c r="AF76" s="22"/>
      <c r="AG76" s="35"/>
      <c r="AH76" s="29"/>
      <c r="AI76" s="29"/>
      <c r="AJ76" s="28" t="s">
        <v>49</v>
      </c>
      <c r="AK76" s="22">
        <v>87643</v>
      </c>
      <c r="AL76" s="119" t="s">
        <v>50</v>
      </c>
      <c r="AM76" s="32" t="s">
        <v>50</v>
      </c>
      <c r="AN76" s="32" t="s">
        <v>114</v>
      </c>
      <c r="AO76" s="115" t="s">
        <v>50</v>
      </c>
      <c r="AP76" s="32" t="s">
        <v>50</v>
      </c>
      <c r="AQ76" s="29"/>
      <c r="AR76" s="24"/>
      <c r="AS76" s="24"/>
      <c r="AT76" s="343"/>
      <c r="AU76" s="22"/>
      <c r="AV76" s="44"/>
      <c r="AW76" s="26"/>
      <c r="AX76" s="364"/>
      <c r="AY76" s="364"/>
      <c r="AZ76" s="364"/>
      <c r="BA76" s="364"/>
      <c r="BB76" s="323"/>
      <c r="BC76" s="54"/>
      <c r="BD76" s="323"/>
      <c r="BE76" s="323"/>
      <c r="BF76" s="323"/>
    </row>
    <row r="77" spans="1:58" s="13" customFormat="1" ht="96" hidden="1" customHeight="1">
      <c r="A77" s="325">
        <v>2</v>
      </c>
      <c r="B77" s="45">
        <v>108</v>
      </c>
      <c r="C77" s="24" t="s">
        <v>1809</v>
      </c>
      <c r="D77" s="166" t="s">
        <v>1735</v>
      </c>
      <c r="E77" s="163" t="s">
        <v>41</v>
      </c>
      <c r="F77" s="19">
        <v>22000</v>
      </c>
      <c r="G77" s="167">
        <v>4</v>
      </c>
      <c r="H77" s="168">
        <f t="shared" si="13"/>
        <v>88000</v>
      </c>
      <c r="I77" s="16">
        <f t="shared" si="14"/>
        <v>88000</v>
      </c>
      <c r="J77" s="162">
        <f t="shared" si="17"/>
        <v>22000</v>
      </c>
      <c r="K77" s="162">
        <v>1</v>
      </c>
      <c r="L77" s="162">
        <v>22000</v>
      </c>
      <c r="M77" s="22" t="s">
        <v>252</v>
      </c>
      <c r="N77" s="53" t="s">
        <v>135</v>
      </c>
      <c r="O77" s="18" t="s">
        <v>136</v>
      </c>
      <c r="P77" s="18" t="s">
        <v>123</v>
      </c>
      <c r="Q77" s="20" t="s">
        <v>83</v>
      </c>
      <c r="R77" s="20" t="s">
        <v>83</v>
      </c>
      <c r="S77" s="18" t="s">
        <v>426</v>
      </c>
      <c r="T77" s="18" t="s">
        <v>253</v>
      </c>
      <c r="U77" s="21">
        <v>50</v>
      </c>
      <c r="V77" s="21">
        <v>2100200182</v>
      </c>
      <c r="W77" s="21">
        <v>2100200182</v>
      </c>
      <c r="X77" s="18" t="s">
        <v>93</v>
      </c>
      <c r="Y77" s="18"/>
      <c r="Z77" s="22" t="s">
        <v>85</v>
      </c>
      <c r="AA77" s="22" t="s">
        <v>98</v>
      </c>
      <c r="AB77" s="22" t="s">
        <v>86</v>
      </c>
      <c r="AC77" s="22" t="s">
        <v>632</v>
      </c>
      <c r="AD77" s="22" t="s">
        <v>87</v>
      </c>
      <c r="AE77" s="22" t="s">
        <v>84</v>
      </c>
      <c r="AF77" s="22"/>
      <c r="AG77" s="35"/>
      <c r="AH77" s="29"/>
      <c r="AI77" s="29"/>
      <c r="AJ77" s="28" t="s">
        <v>49</v>
      </c>
      <c r="AK77" s="22">
        <v>87644</v>
      </c>
      <c r="AL77" s="119" t="s">
        <v>50</v>
      </c>
      <c r="AM77" s="32" t="s">
        <v>50</v>
      </c>
      <c r="AN77" s="32" t="s">
        <v>114</v>
      </c>
      <c r="AO77" s="115" t="s">
        <v>50</v>
      </c>
      <c r="AP77" s="32" t="s">
        <v>50</v>
      </c>
      <c r="AQ77" s="29"/>
      <c r="AR77" s="24"/>
      <c r="AS77" s="24"/>
      <c r="AT77" s="343"/>
      <c r="AU77" s="22"/>
      <c r="AV77" s="44"/>
      <c r="AW77" s="26"/>
      <c r="AX77" s="364"/>
      <c r="AY77" s="364"/>
      <c r="AZ77" s="364"/>
      <c r="BA77" s="364"/>
      <c r="BB77" s="323"/>
      <c r="BC77" s="54"/>
      <c r="BD77" s="323"/>
      <c r="BE77" s="323"/>
      <c r="BF77" s="323"/>
    </row>
    <row r="78" spans="1:58" s="13" customFormat="1" ht="96" hidden="1" customHeight="1">
      <c r="A78" s="325">
        <v>2</v>
      </c>
      <c r="B78" s="45">
        <v>118</v>
      </c>
      <c r="C78" s="24" t="s">
        <v>1809</v>
      </c>
      <c r="D78" s="166" t="s">
        <v>1736</v>
      </c>
      <c r="E78" s="163" t="s">
        <v>41</v>
      </c>
      <c r="F78" s="19">
        <v>22000</v>
      </c>
      <c r="G78" s="20">
        <v>1</v>
      </c>
      <c r="H78" s="16">
        <f t="shared" si="13"/>
        <v>22000</v>
      </c>
      <c r="I78" s="16">
        <f t="shared" si="14"/>
        <v>22000</v>
      </c>
      <c r="J78" s="162">
        <f>L78/K78</f>
        <v>22000</v>
      </c>
      <c r="K78" s="162">
        <v>1</v>
      </c>
      <c r="L78" s="162">
        <v>22000</v>
      </c>
      <c r="M78" s="22" t="s">
        <v>256</v>
      </c>
      <c r="N78" s="53" t="s">
        <v>257</v>
      </c>
      <c r="O78" s="18" t="s">
        <v>257</v>
      </c>
      <c r="P78" s="18" t="s">
        <v>123</v>
      </c>
      <c r="Q78" s="20" t="s">
        <v>83</v>
      </c>
      <c r="R78" s="20" t="s">
        <v>83</v>
      </c>
      <c r="S78" s="18" t="s">
        <v>426</v>
      </c>
      <c r="T78" s="18" t="s">
        <v>258</v>
      </c>
      <c r="U78" s="21">
        <v>683</v>
      </c>
      <c r="V78" s="21">
        <v>2100200182</v>
      </c>
      <c r="W78" s="21">
        <v>2100200182</v>
      </c>
      <c r="X78" s="18" t="s">
        <v>93</v>
      </c>
      <c r="Y78" s="18"/>
      <c r="Z78" s="22" t="s">
        <v>85</v>
      </c>
      <c r="AA78" s="22" t="s">
        <v>98</v>
      </c>
      <c r="AB78" s="22" t="s">
        <v>86</v>
      </c>
      <c r="AC78" s="22" t="s">
        <v>634</v>
      </c>
      <c r="AD78" s="22" t="s">
        <v>87</v>
      </c>
      <c r="AE78" s="22" t="s">
        <v>84</v>
      </c>
      <c r="AF78" s="22"/>
      <c r="AG78" s="35"/>
      <c r="AH78" s="29"/>
      <c r="AI78" s="29"/>
      <c r="AJ78" s="28" t="s">
        <v>49</v>
      </c>
      <c r="AK78" s="22">
        <v>87653</v>
      </c>
      <c r="AL78" s="119" t="s">
        <v>50</v>
      </c>
      <c r="AM78" s="32" t="s">
        <v>50</v>
      </c>
      <c r="AN78" s="32" t="s">
        <v>114</v>
      </c>
      <c r="AO78" s="115" t="s">
        <v>50</v>
      </c>
      <c r="AP78" s="32" t="s">
        <v>50</v>
      </c>
      <c r="AQ78" s="17"/>
      <c r="AR78" s="24"/>
      <c r="AS78" s="24"/>
      <c r="AT78" s="343"/>
      <c r="AU78" s="22"/>
      <c r="AV78" s="44"/>
      <c r="AW78" s="26"/>
      <c r="AX78" s="364"/>
      <c r="AY78" s="364"/>
      <c r="AZ78" s="364"/>
      <c r="BA78" s="364"/>
      <c r="BB78" s="323"/>
      <c r="BC78" s="54"/>
      <c r="BD78" s="323"/>
      <c r="BE78" s="323"/>
      <c r="BF78" s="323"/>
    </row>
    <row r="79" spans="1:58" s="13" customFormat="1" ht="68.400000000000006" customHeight="1">
      <c r="A79" s="325">
        <v>2</v>
      </c>
      <c r="B79" s="45">
        <v>130</v>
      </c>
      <c r="C79" s="24" t="s">
        <v>470</v>
      </c>
      <c r="D79" s="166" t="s">
        <v>1720</v>
      </c>
      <c r="E79" s="163" t="s">
        <v>41</v>
      </c>
      <c r="F79" s="19">
        <v>2500000</v>
      </c>
      <c r="G79" s="20">
        <v>1</v>
      </c>
      <c r="H79" s="16">
        <f t="shared" ref="H79:H95" si="18">+F79*G79</f>
        <v>2500000</v>
      </c>
      <c r="I79" s="16">
        <f t="shared" ref="I79:I95" si="19">+H79</f>
        <v>2500000</v>
      </c>
      <c r="J79" s="162">
        <f t="shared" ref="J79:J92" si="20">L79/K79</f>
        <v>2500000</v>
      </c>
      <c r="K79" s="162">
        <v>1</v>
      </c>
      <c r="L79" s="162">
        <v>2500000</v>
      </c>
      <c r="M79" s="22" t="s">
        <v>115</v>
      </c>
      <c r="N79" s="53" t="s">
        <v>109</v>
      </c>
      <c r="O79" s="18" t="s">
        <v>116</v>
      </c>
      <c r="P79" s="18" t="s">
        <v>117</v>
      </c>
      <c r="Q79" s="20" t="s">
        <v>42</v>
      </c>
      <c r="R79" s="20" t="s">
        <v>42</v>
      </c>
      <c r="S79" s="18" t="s">
        <v>52</v>
      </c>
      <c r="T79" s="18" t="s">
        <v>292</v>
      </c>
      <c r="U79" s="21">
        <v>10727</v>
      </c>
      <c r="V79" s="21">
        <v>2100200190</v>
      </c>
      <c r="W79" s="21">
        <v>2100200190</v>
      </c>
      <c r="X79" s="18" t="s">
        <v>475</v>
      </c>
      <c r="Y79" s="18"/>
      <c r="Z79" s="22" t="s">
        <v>43</v>
      </c>
      <c r="AA79" s="22" t="s">
        <v>53</v>
      </c>
      <c r="AB79" s="23" t="s">
        <v>54</v>
      </c>
      <c r="AC79" s="23" t="s">
        <v>651</v>
      </c>
      <c r="AD79" s="22" t="s">
        <v>46</v>
      </c>
      <c r="AE79" s="33" t="s">
        <v>47</v>
      </c>
      <c r="AF79" s="22"/>
      <c r="AG79" s="35" t="s">
        <v>48</v>
      </c>
      <c r="AH79" s="29"/>
      <c r="AI79" s="33" t="s">
        <v>781</v>
      </c>
      <c r="AJ79" s="28" t="s">
        <v>49</v>
      </c>
      <c r="AK79" s="22">
        <v>88729</v>
      </c>
      <c r="AL79" s="119" t="s">
        <v>50</v>
      </c>
      <c r="AM79" s="32" t="s">
        <v>50</v>
      </c>
      <c r="AN79" s="32" t="s">
        <v>114</v>
      </c>
      <c r="AO79" s="115" t="s">
        <v>50</v>
      </c>
      <c r="AP79" s="32" t="s">
        <v>50</v>
      </c>
      <c r="AQ79" s="29"/>
      <c r="AR79" s="24"/>
      <c r="AS79" s="24"/>
      <c r="AT79" s="343"/>
      <c r="AU79" s="22"/>
      <c r="AV79" s="44"/>
      <c r="AW79" s="26"/>
      <c r="AX79" s="364"/>
      <c r="AY79" s="364"/>
      <c r="AZ79" s="364"/>
      <c r="BA79" s="364"/>
      <c r="BB79" s="323"/>
      <c r="BC79" s="54"/>
      <c r="BD79" s="323"/>
      <c r="BE79" s="323"/>
      <c r="BF79" s="323"/>
    </row>
    <row r="80" spans="1:58" s="13" customFormat="1" ht="72" hidden="1" customHeight="1" thickBot="1">
      <c r="A80" s="325">
        <v>2</v>
      </c>
      <c r="B80" s="45">
        <v>134</v>
      </c>
      <c r="C80" s="332" t="s">
        <v>1819</v>
      </c>
      <c r="D80" s="166" t="s">
        <v>1776</v>
      </c>
      <c r="E80" s="163" t="s">
        <v>81</v>
      </c>
      <c r="F80" s="19">
        <v>3800000</v>
      </c>
      <c r="G80" s="20">
        <v>1</v>
      </c>
      <c r="H80" s="16">
        <f t="shared" si="18"/>
        <v>3800000</v>
      </c>
      <c r="I80" s="16">
        <f t="shared" si="19"/>
        <v>3800000</v>
      </c>
      <c r="J80" s="162">
        <f t="shared" si="20"/>
        <v>3800000</v>
      </c>
      <c r="K80" s="162">
        <v>1</v>
      </c>
      <c r="L80" s="162">
        <v>3800000</v>
      </c>
      <c r="M80" s="22" t="s">
        <v>227</v>
      </c>
      <c r="N80" s="53" t="s">
        <v>97</v>
      </c>
      <c r="O80" s="18" t="s">
        <v>97</v>
      </c>
      <c r="P80" s="18" t="s">
        <v>111</v>
      </c>
      <c r="Q80" s="20" t="s">
        <v>55</v>
      </c>
      <c r="R80" s="20" t="s">
        <v>55</v>
      </c>
      <c r="S80" s="18" t="s">
        <v>52</v>
      </c>
      <c r="T80" s="18" t="s">
        <v>228</v>
      </c>
      <c r="U80" s="21">
        <v>11256</v>
      </c>
      <c r="V80" s="21">
        <v>2100200185</v>
      </c>
      <c r="W80" s="21">
        <v>2100200185</v>
      </c>
      <c r="X80" s="14" t="s">
        <v>475</v>
      </c>
      <c r="Y80" s="18"/>
      <c r="Z80" s="22" t="s">
        <v>43</v>
      </c>
      <c r="AA80" s="22" t="s">
        <v>53</v>
      </c>
      <c r="AB80" s="23" t="s">
        <v>54</v>
      </c>
      <c r="AC80" s="23" t="s">
        <v>618</v>
      </c>
      <c r="AD80" s="22" t="s">
        <v>46</v>
      </c>
      <c r="AE80" s="33" t="s">
        <v>47</v>
      </c>
      <c r="AF80" s="22"/>
      <c r="AG80" s="35" t="s">
        <v>48</v>
      </c>
      <c r="AH80" s="29"/>
      <c r="AI80" s="29"/>
      <c r="AJ80" s="28" t="s">
        <v>49</v>
      </c>
      <c r="AK80" s="22">
        <v>82641</v>
      </c>
      <c r="AL80" s="119" t="s">
        <v>50</v>
      </c>
      <c r="AM80" s="32" t="s">
        <v>50</v>
      </c>
      <c r="AN80" s="32" t="s">
        <v>114</v>
      </c>
      <c r="AO80" s="115" t="s">
        <v>50</v>
      </c>
      <c r="AP80" s="32" t="s">
        <v>50</v>
      </c>
      <c r="AQ80" s="29"/>
      <c r="AR80" s="24"/>
      <c r="AS80" s="24"/>
      <c r="AT80" s="343"/>
      <c r="AU80" s="22"/>
      <c r="AV80" s="44" t="s">
        <v>1754</v>
      </c>
      <c r="AW80" s="26" t="s">
        <v>1782</v>
      </c>
      <c r="AX80" s="364"/>
      <c r="AY80" s="364"/>
      <c r="AZ80" s="364"/>
      <c r="BA80" s="364"/>
      <c r="BB80" s="323"/>
      <c r="BC80" s="54"/>
      <c r="BD80" s="323"/>
      <c r="BE80" s="323"/>
      <c r="BF80" s="329"/>
    </row>
    <row r="81" spans="1:58" s="13" customFormat="1" ht="144" hidden="1" customHeight="1">
      <c r="A81" s="325">
        <v>2</v>
      </c>
      <c r="B81" s="45">
        <v>135</v>
      </c>
      <c r="C81" s="24" t="s">
        <v>1787</v>
      </c>
      <c r="D81" s="166" t="s">
        <v>1702</v>
      </c>
      <c r="E81" s="163" t="s">
        <v>81</v>
      </c>
      <c r="F81" s="19">
        <v>2200000</v>
      </c>
      <c r="G81" s="20">
        <v>1</v>
      </c>
      <c r="H81" s="16">
        <f t="shared" si="18"/>
        <v>2200000</v>
      </c>
      <c r="I81" s="16">
        <f t="shared" si="19"/>
        <v>2200000</v>
      </c>
      <c r="J81" s="162">
        <f t="shared" si="20"/>
        <v>2200000</v>
      </c>
      <c r="K81" s="162">
        <v>1</v>
      </c>
      <c r="L81" s="162">
        <v>2200000</v>
      </c>
      <c r="M81" s="22" t="s">
        <v>152</v>
      </c>
      <c r="N81" s="53" t="s">
        <v>153</v>
      </c>
      <c r="O81" s="18" t="s">
        <v>110</v>
      </c>
      <c r="P81" s="18" t="s">
        <v>111</v>
      </c>
      <c r="Q81" s="20" t="s">
        <v>82</v>
      </c>
      <c r="R81" s="20" t="s">
        <v>82</v>
      </c>
      <c r="S81" s="17" t="s">
        <v>425</v>
      </c>
      <c r="T81" s="18" t="s">
        <v>154</v>
      </c>
      <c r="U81" s="21">
        <v>10676</v>
      </c>
      <c r="V81" s="21">
        <v>2100200186</v>
      </c>
      <c r="W81" s="21">
        <v>2100200186</v>
      </c>
      <c r="X81" s="14" t="s">
        <v>475</v>
      </c>
      <c r="Y81" s="18"/>
      <c r="Z81" s="22" t="s">
        <v>43</v>
      </c>
      <c r="AA81" s="22" t="s">
        <v>66</v>
      </c>
      <c r="AB81" s="23" t="s">
        <v>67</v>
      </c>
      <c r="AC81" s="23" t="s">
        <v>620</v>
      </c>
      <c r="AD81" s="22" t="s">
        <v>46</v>
      </c>
      <c r="AE81" s="33" t="s">
        <v>47</v>
      </c>
      <c r="AF81" s="22"/>
      <c r="AG81" s="35" t="s">
        <v>48</v>
      </c>
      <c r="AH81" s="29"/>
      <c r="AI81" s="29"/>
      <c r="AJ81" s="28" t="s">
        <v>49</v>
      </c>
      <c r="AK81" s="22">
        <v>88503</v>
      </c>
      <c r="AL81" s="119" t="s">
        <v>50</v>
      </c>
      <c r="AM81" s="32" t="s">
        <v>50</v>
      </c>
      <c r="AN81" s="32" t="s">
        <v>114</v>
      </c>
      <c r="AO81" s="115" t="s">
        <v>50</v>
      </c>
      <c r="AP81" s="32" t="s">
        <v>50</v>
      </c>
      <c r="AQ81" s="29"/>
      <c r="AR81" s="24"/>
      <c r="AS81" s="24"/>
      <c r="AT81" s="343"/>
      <c r="AU81" s="22"/>
      <c r="AV81" s="44"/>
      <c r="AW81" s="26"/>
      <c r="AX81" s="364"/>
      <c r="AY81" s="364"/>
      <c r="AZ81" s="364"/>
      <c r="BA81" s="364"/>
      <c r="BB81" s="323"/>
      <c r="BC81" s="54"/>
      <c r="BD81" s="323"/>
      <c r="BE81" s="323"/>
      <c r="BF81" s="323"/>
    </row>
    <row r="82" spans="1:58" s="13" customFormat="1" ht="96" hidden="1" customHeight="1">
      <c r="A82" s="325">
        <v>2</v>
      </c>
      <c r="B82" s="45">
        <v>136</v>
      </c>
      <c r="C82" s="24" t="s">
        <v>1820</v>
      </c>
      <c r="D82" s="166" t="s">
        <v>1771</v>
      </c>
      <c r="E82" s="163" t="s">
        <v>81</v>
      </c>
      <c r="F82" s="19">
        <v>3800000</v>
      </c>
      <c r="G82" s="20">
        <v>1</v>
      </c>
      <c r="H82" s="16">
        <f t="shared" si="18"/>
        <v>3800000</v>
      </c>
      <c r="I82" s="16">
        <f t="shared" si="19"/>
        <v>3800000</v>
      </c>
      <c r="J82" s="162">
        <f t="shared" si="20"/>
        <v>3800000</v>
      </c>
      <c r="K82" s="162">
        <v>1</v>
      </c>
      <c r="L82" s="162">
        <v>3800000</v>
      </c>
      <c r="M82" s="22" t="s">
        <v>129</v>
      </c>
      <c r="N82" s="53" t="s">
        <v>130</v>
      </c>
      <c r="O82" s="18" t="s">
        <v>131</v>
      </c>
      <c r="P82" s="18" t="s">
        <v>132</v>
      </c>
      <c r="Q82" s="20" t="s">
        <v>82</v>
      </c>
      <c r="R82" s="20" t="s">
        <v>82</v>
      </c>
      <c r="S82" s="18" t="s">
        <v>426</v>
      </c>
      <c r="T82" s="18" t="s">
        <v>143</v>
      </c>
      <c r="U82" s="21">
        <v>10673</v>
      </c>
      <c r="V82" s="21">
        <v>2100200161</v>
      </c>
      <c r="W82" s="21">
        <v>2100200161</v>
      </c>
      <c r="X82" s="14" t="s">
        <v>475</v>
      </c>
      <c r="Y82" s="18"/>
      <c r="Z82" s="22" t="s">
        <v>43</v>
      </c>
      <c r="AA82" s="22" t="s">
        <v>53</v>
      </c>
      <c r="AB82" s="23" t="s">
        <v>54</v>
      </c>
      <c r="AC82" s="23" t="s">
        <v>587</v>
      </c>
      <c r="AD82" s="22" t="s">
        <v>46</v>
      </c>
      <c r="AE82" s="33" t="s">
        <v>47</v>
      </c>
      <c r="AF82" s="22"/>
      <c r="AG82" s="35" t="s">
        <v>48</v>
      </c>
      <c r="AH82" s="29"/>
      <c r="AI82" s="29"/>
      <c r="AJ82" s="28" t="s">
        <v>49</v>
      </c>
      <c r="AK82" s="22">
        <v>83090</v>
      </c>
      <c r="AL82" s="119" t="s">
        <v>50</v>
      </c>
      <c r="AM82" s="32" t="s">
        <v>50</v>
      </c>
      <c r="AN82" s="32" t="s">
        <v>114</v>
      </c>
      <c r="AO82" s="115" t="s">
        <v>50</v>
      </c>
      <c r="AP82" s="32" t="s">
        <v>50</v>
      </c>
      <c r="AQ82" s="29"/>
      <c r="AR82" s="24"/>
      <c r="AS82" s="24"/>
      <c r="AT82" s="343"/>
      <c r="AU82" s="22"/>
      <c r="AV82" s="44" t="s">
        <v>1754</v>
      </c>
      <c r="AW82" s="26" t="s">
        <v>1782</v>
      </c>
      <c r="AX82" s="364"/>
      <c r="AY82" s="364"/>
      <c r="AZ82" s="364"/>
      <c r="BA82" s="364"/>
      <c r="BB82" s="323"/>
      <c r="BC82" s="54"/>
      <c r="BD82" s="323"/>
      <c r="BE82" s="323"/>
      <c r="BF82" s="323"/>
    </row>
    <row r="83" spans="1:58" s="13" customFormat="1" ht="96" hidden="1" customHeight="1">
      <c r="A83" s="325">
        <v>2</v>
      </c>
      <c r="B83" s="45">
        <v>137</v>
      </c>
      <c r="C83" s="24" t="s">
        <v>1821</v>
      </c>
      <c r="D83" s="166" t="s">
        <v>1615</v>
      </c>
      <c r="E83" s="163" t="s">
        <v>41</v>
      </c>
      <c r="F83" s="19">
        <v>2500000</v>
      </c>
      <c r="G83" s="20">
        <v>1</v>
      </c>
      <c r="H83" s="16">
        <f t="shared" si="18"/>
        <v>2500000</v>
      </c>
      <c r="I83" s="16">
        <f t="shared" si="19"/>
        <v>2500000</v>
      </c>
      <c r="J83" s="162">
        <f t="shared" si="20"/>
        <v>2500000</v>
      </c>
      <c r="K83" s="162">
        <v>1</v>
      </c>
      <c r="L83" s="162">
        <v>2500000</v>
      </c>
      <c r="M83" s="22" t="s">
        <v>129</v>
      </c>
      <c r="N83" s="53" t="s">
        <v>130</v>
      </c>
      <c r="O83" s="18" t="s">
        <v>131</v>
      </c>
      <c r="P83" s="18" t="s">
        <v>132</v>
      </c>
      <c r="Q83" s="20" t="s">
        <v>82</v>
      </c>
      <c r="R83" s="20" t="s">
        <v>82</v>
      </c>
      <c r="S83" s="18" t="s">
        <v>426</v>
      </c>
      <c r="T83" s="18" t="s">
        <v>157</v>
      </c>
      <c r="U83" s="21">
        <v>10673</v>
      </c>
      <c r="V83" s="21">
        <v>2100200161</v>
      </c>
      <c r="W83" s="21">
        <v>2100200161</v>
      </c>
      <c r="X83" s="14" t="s">
        <v>475</v>
      </c>
      <c r="Y83" s="18"/>
      <c r="Z83" s="22" t="s">
        <v>43</v>
      </c>
      <c r="AA83" s="22" t="s">
        <v>66</v>
      </c>
      <c r="AB83" s="23" t="s">
        <v>67</v>
      </c>
      <c r="AC83" s="23" t="s">
        <v>596</v>
      </c>
      <c r="AD83" s="22" t="s">
        <v>90</v>
      </c>
      <c r="AE83" s="33" t="s">
        <v>47</v>
      </c>
      <c r="AF83" s="22"/>
      <c r="AG83" s="35" t="s">
        <v>48</v>
      </c>
      <c r="AH83" s="33"/>
      <c r="AI83" s="29"/>
      <c r="AJ83" s="28" t="s">
        <v>89</v>
      </c>
      <c r="AK83" s="22">
        <v>83091</v>
      </c>
      <c r="AL83" s="119" t="s">
        <v>50</v>
      </c>
      <c r="AM83" s="32" t="s">
        <v>50</v>
      </c>
      <c r="AN83" s="32" t="s">
        <v>114</v>
      </c>
      <c r="AO83" s="115" t="s">
        <v>50</v>
      </c>
      <c r="AP83" s="32" t="s">
        <v>50</v>
      </c>
      <c r="AQ83" s="17"/>
      <c r="AR83" s="24"/>
      <c r="AS83" s="24"/>
      <c r="AT83" s="343"/>
      <c r="AU83" s="22"/>
      <c r="AV83" s="44"/>
      <c r="AW83" s="26"/>
      <c r="AX83" s="364"/>
      <c r="AY83" s="364"/>
      <c r="AZ83" s="364"/>
      <c r="BA83" s="364"/>
      <c r="BB83" s="323"/>
      <c r="BC83" s="54"/>
      <c r="BD83" s="323"/>
      <c r="BE83" s="323"/>
      <c r="BF83" s="323"/>
    </row>
    <row r="84" spans="1:58" s="13" customFormat="1" ht="72" hidden="1" customHeight="1">
      <c r="A84" s="325">
        <v>2</v>
      </c>
      <c r="B84" s="45">
        <v>138</v>
      </c>
      <c r="C84" s="24" t="s">
        <v>1822</v>
      </c>
      <c r="D84" s="166" t="s">
        <v>1616</v>
      </c>
      <c r="E84" s="163" t="s">
        <v>41</v>
      </c>
      <c r="F84" s="19">
        <v>450000</v>
      </c>
      <c r="G84" s="20">
        <v>1</v>
      </c>
      <c r="H84" s="16">
        <f t="shared" si="18"/>
        <v>450000</v>
      </c>
      <c r="I84" s="16">
        <f t="shared" si="19"/>
        <v>450000</v>
      </c>
      <c r="J84" s="162">
        <f t="shared" si="20"/>
        <v>450000</v>
      </c>
      <c r="K84" s="162">
        <v>1</v>
      </c>
      <c r="L84" s="162">
        <v>450000</v>
      </c>
      <c r="M84" s="22" t="s">
        <v>159</v>
      </c>
      <c r="N84" s="53" t="s">
        <v>160</v>
      </c>
      <c r="O84" s="18" t="s">
        <v>161</v>
      </c>
      <c r="P84" s="18" t="s">
        <v>132</v>
      </c>
      <c r="Q84" s="20" t="s">
        <v>55</v>
      </c>
      <c r="R84" s="20" t="s">
        <v>55</v>
      </c>
      <c r="S84" s="18" t="s">
        <v>426</v>
      </c>
      <c r="T84" s="18" t="s">
        <v>162</v>
      </c>
      <c r="U84" s="21">
        <v>11160</v>
      </c>
      <c r="V84" s="21">
        <v>2100200160</v>
      </c>
      <c r="W84" s="21">
        <v>2100200160</v>
      </c>
      <c r="X84" s="14" t="s">
        <v>475</v>
      </c>
      <c r="Y84" s="18"/>
      <c r="Z84" s="22" t="s">
        <v>43</v>
      </c>
      <c r="AA84" s="22" t="s">
        <v>53</v>
      </c>
      <c r="AB84" s="23" t="s">
        <v>54</v>
      </c>
      <c r="AC84" s="23" t="s">
        <v>598</v>
      </c>
      <c r="AD84" s="22" t="s">
        <v>46</v>
      </c>
      <c r="AE84" s="33" t="s">
        <v>47</v>
      </c>
      <c r="AF84" s="22"/>
      <c r="AG84" s="35"/>
      <c r="AH84" s="29"/>
      <c r="AI84" s="29"/>
      <c r="AJ84" s="28" t="s">
        <v>49</v>
      </c>
      <c r="AK84" s="22">
        <v>86367</v>
      </c>
      <c r="AL84" s="119" t="s">
        <v>50</v>
      </c>
      <c r="AM84" s="32" t="s">
        <v>50</v>
      </c>
      <c r="AN84" s="32" t="s">
        <v>114</v>
      </c>
      <c r="AO84" s="115" t="s">
        <v>50</v>
      </c>
      <c r="AP84" s="32" t="s">
        <v>50</v>
      </c>
      <c r="AQ84" s="29"/>
      <c r="AR84" s="24"/>
      <c r="AS84" s="24"/>
      <c r="AT84" s="343"/>
      <c r="AU84" s="22"/>
      <c r="AV84" s="44"/>
      <c r="AW84" s="26"/>
      <c r="AX84" s="364"/>
      <c r="AY84" s="364"/>
      <c r="AZ84" s="364"/>
      <c r="BA84" s="364"/>
      <c r="BB84" s="323"/>
      <c r="BC84" s="54"/>
      <c r="BD84" s="323"/>
      <c r="BE84" s="323"/>
      <c r="BF84" s="323"/>
    </row>
    <row r="85" spans="1:58" s="13" customFormat="1" ht="72" hidden="1" customHeight="1">
      <c r="A85" s="325">
        <v>2</v>
      </c>
      <c r="B85" s="45">
        <v>139</v>
      </c>
      <c r="C85" s="24" t="s">
        <v>1822</v>
      </c>
      <c r="D85" s="166" t="s">
        <v>1617</v>
      </c>
      <c r="E85" s="163" t="s">
        <v>41</v>
      </c>
      <c r="F85" s="19">
        <v>450000</v>
      </c>
      <c r="G85" s="20">
        <v>1</v>
      </c>
      <c r="H85" s="16">
        <f t="shared" si="18"/>
        <v>450000</v>
      </c>
      <c r="I85" s="16">
        <f t="shared" si="19"/>
        <v>450000</v>
      </c>
      <c r="J85" s="162">
        <f t="shared" si="20"/>
        <v>450000</v>
      </c>
      <c r="K85" s="162">
        <v>1</v>
      </c>
      <c r="L85" s="162">
        <v>450000</v>
      </c>
      <c r="M85" s="22" t="s">
        <v>163</v>
      </c>
      <c r="N85" s="53" t="s">
        <v>109</v>
      </c>
      <c r="O85" s="18" t="s">
        <v>164</v>
      </c>
      <c r="P85" s="18" t="s">
        <v>132</v>
      </c>
      <c r="Q85" s="20" t="s">
        <v>57</v>
      </c>
      <c r="R85" s="20" t="s">
        <v>57</v>
      </c>
      <c r="S85" s="18" t="s">
        <v>426</v>
      </c>
      <c r="T85" s="18" t="s">
        <v>165</v>
      </c>
      <c r="U85" s="21">
        <v>11163</v>
      </c>
      <c r="V85" s="21">
        <v>2100200160</v>
      </c>
      <c r="W85" s="21">
        <v>2100200160</v>
      </c>
      <c r="X85" s="14" t="s">
        <v>475</v>
      </c>
      <c r="Y85" s="18"/>
      <c r="Z85" s="22" t="s">
        <v>43</v>
      </c>
      <c r="AA85" s="22" t="s">
        <v>53</v>
      </c>
      <c r="AB85" s="23" t="s">
        <v>54</v>
      </c>
      <c r="AC85" s="23" t="s">
        <v>599</v>
      </c>
      <c r="AD85" s="22" t="s">
        <v>46</v>
      </c>
      <c r="AE85" s="33" t="s">
        <v>47</v>
      </c>
      <c r="AF85" s="22"/>
      <c r="AG85" s="39"/>
      <c r="AH85" s="29"/>
      <c r="AI85" s="29"/>
      <c r="AJ85" s="28" t="s">
        <v>49</v>
      </c>
      <c r="AK85" s="22">
        <v>86368</v>
      </c>
      <c r="AL85" s="119" t="s">
        <v>50</v>
      </c>
      <c r="AM85" s="32" t="s">
        <v>50</v>
      </c>
      <c r="AN85" s="32" t="s">
        <v>114</v>
      </c>
      <c r="AO85" s="115" t="s">
        <v>50</v>
      </c>
      <c r="AP85" s="32" t="s">
        <v>50</v>
      </c>
      <c r="AQ85" s="29"/>
      <c r="AR85" s="24"/>
      <c r="AS85" s="24"/>
      <c r="AT85" s="343"/>
      <c r="AU85" s="22"/>
      <c r="AV85" s="44"/>
      <c r="AW85" s="26"/>
      <c r="AX85" s="364"/>
      <c r="AY85" s="364"/>
      <c r="AZ85" s="364"/>
      <c r="BA85" s="364"/>
      <c r="BB85" s="323"/>
      <c r="BC85" s="54"/>
      <c r="BD85" s="323"/>
      <c r="BE85" s="323"/>
      <c r="BF85" s="323"/>
    </row>
    <row r="86" spans="1:58" s="13" customFormat="1" ht="96" hidden="1" customHeight="1">
      <c r="A86" s="325">
        <v>2</v>
      </c>
      <c r="B86" s="45">
        <v>140</v>
      </c>
      <c r="C86" s="24" t="s">
        <v>1795</v>
      </c>
      <c r="D86" s="166" t="s">
        <v>1618</v>
      </c>
      <c r="E86" s="163" t="s">
        <v>81</v>
      </c>
      <c r="F86" s="19">
        <v>260000</v>
      </c>
      <c r="G86" s="20">
        <v>1</v>
      </c>
      <c r="H86" s="16">
        <f t="shared" si="18"/>
        <v>260000</v>
      </c>
      <c r="I86" s="16">
        <f t="shared" si="19"/>
        <v>260000</v>
      </c>
      <c r="J86" s="162">
        <f t="shared" si="20"/>
        <v>260000</v>
      </c>
      <c r="K86" s="162">
        <v>1</v>
      </c>
      <c r="L86" s="162">
        <v>260000</v>
      </c>
      <c r="M86" s="22" t="s">
        <v>166</v>
      </c>
      <c r="N86" s="53" t="s">
        <v>167</v>
      </c>
      <c r="O86" s="18" t="s">
        <v>168</v>
      </c>
      <c r="P86" s="18" t="s">
        <v>132</v>
      </c>
      <c r="Q86" s="20" t="s">
        <v>57</v>
      </c>
      <c r="R86" s="20" t="s">
        <v>57</v>
      </c>
      <c r="S86" s="18" t="s">
        <v>52</v>
      </c>
      <c r="T86" s="18" t="s">
        <v>169</v>
      </c>
      <c r="U86" s="21">
        <v>11164</v>
      </c>
      <c r="V86" s="21">
        <v>2100200160</v>
      </c>
      <c r="W86" s="21">
        <v>2100200160</v>
      </c>
      <c r="X86" s="14" t="s">
        <v>475</v>
      </c>
      <c r="Y86" s="18"/>
      <c r="Z86" s="22" t="s">
        <v>43</v>
      </c>
      <c r="AA86" s="22" t="s">
        <v>66</v>
      </c>
      <c r="AB86" s="23" t="s">
        <v>67</v>
      </c>
      <c r="AC86" s="23" t="s">
        <v>600</v>
      </c>
      <c r="AD86" s="22" t="s">
        <v>46</v>
      </c>
      <c r="AE86" s="33" t="s">
        <v>47</v>
      </c>
      <c r="AF86" s="22"/>
      <c r="AG86" s="35"/>
      <c r="AH86" s="29"/>
      <c r="AI86" s="29"/>
      <c r="AJ86" s="28" t="s">
        <v>49</v>
      </c>
      <c r="AK86" s="22">
        <v>86370</v>
      </c>
      <c r="AL86" s="119" t="s">
        <v>50</v>
      </c>
      <c r="AM86" s="32" t="s">
        <v>50</v>
      </c>
      <c r="AN86" s="32" t="s">
        <v>114</v>
      </c>
      <c r="AO86" s="115" t="s">
        <v>50</v>
      </c>
      <c r="AP86" s="32" t="s">
        <v>50</v>
      </c>
      <c r="AQ86" s="17"/>
      <c r="AR86" s="24"/>
      <c r="AS86" s="24"/>
      <c r="AT86" s="343"/>
      <c r="AU86" s="22"/>
      <c r="AV86" s="44"/>
      <c r="AW86" s="26"/>
      <c r="AX86" s="364"/>
      <c r="AY86" s="364"/>
      <c r="AZ86" s="364"/>
      <c r="BA86" s="364"/>
      <c r="BB86" s="323"/>
      <c r="BC86" s="54"/>
      <c r="BD86" s="323"/>
      <c r="BE86" s="323"/>
      <c r="BF86" s="323"/>
    </row>
    <row r="87" spans="1:58" s="13" customFormat="1" ht="96" hidden="1" customHeight="1">
      <c r="A87" s="325">
        <v>2</v>
      </c>
      <c r="B87" s="45">
        <v>141</v>
      </c>
      <c r="C87" s="24" t="s">
        <v>1795</v>
      </c>
      <c r="D87" s="166" t="s">
        <v>1619</v>
      </c>
      <c r="E87" s="163" t="s">
        <v>81</v>
      </c>
      <c r="F87" s="19">
        <v>260000</v>
      </c>
      <c r="G87" s="20">
        <v>1</v>
      </c>
      <c r="H87" s="16">
        <f t="shared" si="18"/>
        <v>260000</v>
      </c>
      <c r="I87" s="16">
        <f t="shared" si="19"/>
        <v>260000</v>
      </c>
      <c r="J87" s="162">
        <f t="shared" si="20"/>
        <v>260000</v>
      </c>
      <c r="K87" s="162">
        <v>1</v>
      </c>
      <c r="L87" s="162">
        <v>260000</v>
      </c>
      <c r="M87" s="22" t="s">
        <v>170</v>
      </c>
      <c r="N87" s="53" t="s">
        <v>171</v>
      </c>
      <c r="O87" s="18" t="s">
        <v>171</v>
      </c>
      <c r="P87" s="18" t="s">
        <v>132</v>
      </c>
      <c r="Q87" s="20" t="s">
        <v>57</v>
      </c>
      <c r="R87" s="20" t="s">
        <v>57</v>
      </c>
      <c r="S87" s="18" t="s">
        <v>426</v>
      </c>
      <c r="T87" s="18" t="s">
        <v>172</v>
      </c>
      <c r="U87" s="21">
        <v>11159</v>
      </c>
      <c r="V87" s="21">
        <v>2100200160</v>
      </c>
      <c r="W87" s="21">
        <v>2100200160</v>
      </c>
      <c r="X87" s="14" t="s">
        <v>475</v>
      </c>
      <c r="Y87" s="18"/>
      <c r="Z87" s="22" t="s">
        <v>43</v>
      </c>
      <c r="AA87" s="22" t="s">
        <v>66</v>
      </c>
      <c r="AB87" s="23" t="s">
        <v>67</v>
      </c>
      <c r="AC87" s="23" t="s">
        <v>601</v>
      </c>
      <c r="AD87" s="22" t="s">
        <v>46</v>
      </c>
      <c r="AE87" s="33" t="s">
        <v>47</v>
      </c>
      <c r="AF87" s="22"/>
      <c r="AG87" s="35"/>
      <c r="AH87" s="29"/>
      <c r="AI87" s="29"/>
      <c r="AJ87" s="28" t="s">
        <v>49</v>
      </c>
      <c r="AK87" s="22">
        <v>86369</v>
      </c>
      <c r="AL87" s="119" t="s">
        <v>50</v>
      </c>
      <c r="AM87" s="32" t="s">
        <v>50</v>
      </c>
      <c r="AN87" s="32" t="s">
        <v>114</v>
      </c>
      <c r="AO87" s="115" t="s">
        <v>50</v>
      </c>
      <c r="AP87" s="32" t="s">
        <v>50</v>
      </c>
      <c r="AQ87" s="17"/>
      <c r="AR87" s="24"/>
      <c r="AS87" s="24"/>
      <c r="AT87" s="343"/>
      <c r="AU87" s="22"/>
      <c r="AV87" s="44"/>
      <c r="AW87" s="26"/>
      <c r="AX87" s="364"/>
      <c r="AY87" s="364"/>
      <c r="AZ87" s="364"/>
      <c r="BA87" s="364"/>
      <c r="BB87" s="323"/>
      <c r="BC87" s="54"/>
      <c r="BD87" s="323"/>
      <c r="BE87" s="323"/>
      <c r="BF87" s="323"/>
    </row>
    <row r="88" spans="1:58" s="13" customFormat="1" ht="72" hidden="1" customHeight="1">
      <c r="A88" s="325">
        <v>2</v>
      </c>
      <c r="B88" s="45">
        <v>142</v>
      </c>
      <c r="C88" s="24" t="s">
        <v>1823</v>
      </c>
      <c r="D88" s="166" t="s">
        <v>1623</v>
      </c>
      <c r="E88" s="163" t="s">
        <v>88</v>
      </c>
      <c r="F88" s="19">
        <v>550000</v>
      </c>
      <c r="G88" s="20">
        <v>1</v>
      </c>
      <c r="H88" s="16">
        <f t="shared" si="18"/>
        <v>550000</v>
      </c>
      <c r="I88" s="16">
        <f t="shared" si="19"/>
        <v>550000</v>
      </c>
      <c r="J88" s="162">
        <f t="shared" si="20"/>
        <v>550000</v>
      </c>
      <c r="K88" s="162">
        <v>1</v>
      </c>
      <c r="L88" s="162">
        <v>550000</v>
      </c>
      <c r="M88" s="22" t="s">
        <v>182</v>
      </c>
      <c r="N88" s="53" t="s">
        <v>183</v>
      </c>
      <c r="O88" s="18" t="s">
        <v>183</v>
      </c>
      <c r="P88" s="18" t="s">
        <v>132</v>
      </c>
      <c r="Q88" s="20" t="s">
        <v>57</v>
      </c>
      <c r="R88" s="20" t="s">
        <v>57</v>
      </c>
      <c r="S88" s="18" t="s">
        <v>52</v>
      </c>
      <c r="T88" s="18" t="s">
        <v>184</v>
      </c>
      <c r="U88" s="21">
        <v>11162</v>
      </c>
      <c r="V88" s="21">
        <v>2100200160</v>
      </c>
      <c r="W88" s="21">
        <v>2100200160</v>
      </c>
      <c r="X88" s="14" t="s">
        <v>475</v>
      </c>
      <c r="Y88" s="18"/>
      <c r="Z88" s="22" t="s">
        <v>43</v>
      </c>
      <c r="AA88" s="22" t="s">
        <v>66</v>
      </c>
      <c r="AB88" s="23" t="s">
        <v>67</v>
      </c>
      <c r="AC88" s="23" t="s">
        <v>605</v>
      </c>
      <c r="AD88" s="22" t="s">
        <v>46</v>
      </c>
      <c r="AE88" s="33" t="s">
        <v>47</v>
      </c>
      <c r="AF88" s="22"/>
      <c r="AG88" s="35"/>
      <c r="AH88" s="29"/>
      <c r="AI88" s="29"/>
      <c r="AJ88" s="28" t="s">
        <v>49</v>
      </c>
      <c r="AK88" s="22">
        <v>86383</v>
      </c>
      <c r="AL88" s="119" t="s">
        <v>50</v>
      </c>
      <c r="AM88" s="32" t="s">
        <v>50</v>
      </c>
      <c r="AN88" s="32" t="s">
        <v>114</v>
      </c>
      <c r="AO88" s="115" t="s">
        <v>50</v>
      </c>
      <c r="AP88" s="32" t="s">
        <v>50</v>
      </c>
      <c r="AQ88" s="17"/>
      <c r="AR88" s="24"/>
      <c r="AS88" s="24"/>
      <c r="AT88" s="343"/>
      <c r="AU88" s="22"/>
      <c r="AV88" s="44"/>
      <c r="AW88" s="26"/>
      <c r="AX88" s="364"/>
      <c r="AY88" s="364"/>
      <c r="AZ88" s="364"/>
      <c r="BA88" s="364"/>
      <c r="BB88" s="323"/>
      <c r="BC88" s="54"/>
      <c r="BD88" s="323"/>
      <c r="BE88" s="323"/>
      <c r="BF88" s="323"/>
    </row>
    <row r="89" spans="1:58" s="13" customFormat="1" ht="96" hidden="1" customHeight="1">
      <c r="A89" s="325">
        <v>2</v>
      </c>
      <c r="B89" s="45">
        <v>143</v>
      </c>
      <c r="C89" s="24" t="s">
        <v>1786</v>
      </c>
      <c r="D89" s="166" t="s">
        <v>1624</v>
      </c>
      <c r="E89" s="163" t="s">
        <v>41</v>
      </c>
      <c r="F89" s="19">
        <v>450000</v>
      </c>
      <c r="G89" s="20">
        <v>1</v>
      </c>
      <c r="H89" s="16">
        <f t="shared" si="18"/>
        <v>450000</v>
      </c>
      <c r="I89" s="16">
        <f t="shared" si="19"/>
        <v>450000</v>
      </c>
      <c r="J89" s="162">
        <f t="shared" si="20"/>
        <v>450000</v>
      </c>
      <c r="K89" s="162">
        <v>1</v>
      </c>
      <c r="L89" s="162">
        <v>450000</v>
      </c>
      <c r="M89" s="22" t="s">
        <v>166</v>
      </c>
      <c r="N89" s="53" t="s">
        <v>167</v>
      </c>
      <c r="O89" s="18" t="s">
        <v>168</v>
      </c>
      <c r="P89" s="18" t="s">
        <v>132</v>
      </c>
      <c r="Q89" s="20" t="s">
        <v>57</v>
      </c>
      <c r="R89" s="20" t="s">
        <v>57</v>
      </c>
      <c r="S89" s="18" t="s">
        <v>52</v>
      </c>
      <c r="T89" s="18" t="s">
        <v>185</v>
      </c>
      <c r="U89" s="21">
        <v>11164</v>
      </c>
      <c r="V89" s="21">
        <v>2100200160</v>
      </c>
      <c r="W89" s="21">
        <v>2100200160</v>
      </c>
      <c r="X89" s="14" t="s">
        <v>475</v>
      </c>
      <c r="Y89" s="18"/>
      <c r="Z89" s="22" t="s">
        <v>43</v>
      </c>
      <c r="AA89" s="22" t="s">
        <v>66</v>
      </c>
      <c r="AB89" s="23" t="s">
        <v>67</v>
      </c>
      <c r="AC89" s="23" t="s">
        <v>606</v>
      </c>
      <c r="AD89" s="22" t="s">
        <v>46</v>
      </c>
      <c r="AE89" s="33" t="s">
        <v>47</v>
      </c>
      <c r="AF89" s="22"/>
      <c r="AG89" s="35"/>
      <c r="AH89" s="29"/>
      <c r="AI89" s="29"/>
      <c r="AJ89" s="28" t="s">
        <v>49</v>
      </c>
      <c r="AK89" s="22">
        <v>86379</v>
      </c>
      <c r="AL89" s="119" t="s">
        <v>50</v>
      </c>
      <c r="AM89" s="32" t="s">
        <v>50</v>
      </c>
      <c r="AN89" s="32" t="s">
        <v>114</v>
      </c>
      <c r="AO89" s="115" t="s">
        <v>50</v>
      </c>
      <c r="AP89" s="32" t="s">
        <v>50</v>
      </c>
      <c r="AQ89" s="29"/>
      <c r="AR89" s="24"/>
      <c r="AS89" s="24"/>
      <c r="AT89" s="343"/>
      <c r="AU89" s="22"/>
      <c r="AV89" s="44"/>
      <c r="AW89" s="26"/>
      <c r="AX89" s="364"/>
      <c r="AY89" s="364"/>
      <c r="AZ89" s="364"/>
      <c r="BA89" s="364"/>
      <c r="BB89" s="323"/>
      <c r="BC89" s="54"/>
      <c r="BD89" s="323"/>
      <c r="BE89" s="323"/>
      <c r="BF89" s="323"/>
    </row>
    <row r="90" spans="1:58" s="13" customFormat="1" ht="96" hidden="1" customHeight="1">
      <c r="A90" s="325">
        <v>2</v>
      </c>
      <c r="B90" s="45">
        <v>144</v>
      </c>
      <c r="C90" s="24" t="s">
        <v>1824</v>
      </c>
      <c r="D90" s="166" t="s">
        <v>1772</v>
      </c>
      <c r="E90" s="163" t="s">
        <v>81</v>
      </c>
      <c r="F90" s="19">
        <v>3500000</v>
      </c>
      <c r="G90" s="20">
        <v>1</v>
      </c>
      <c r="H90" s="16">
        <f t="shared" si="18"/>
        <v>3500000</v>
      </c>
      <c r="I90" s="16">
        <f t="shared" si="19"/>
        <v>3500000</v>
      </c>
      <c r="J90" s="162">
        <f t="shared" si="20"/>
        <v>3500000</v>
      </c>
      <c r="K90" s="162">
        <v>1</v>
      </c>
      <c r="L90" s="162">
        <v>3500000</v>
      </c>
      <c r="M90" s="22" t="s">
        <v>129</v>
      </c>
      <c r="N90" s="53" t="s">
        <v>130</v>
      </c>
      <c r="O90" s="18" t="s">
        <v>131</v>
      </c>
      <c r="P90" s="18" t="s">
        <v>132</v>
      </c>
      <c r="Q90" s="20" t="s">
        <v>82</v>
      </c>
      <c r="R90" s="20" t="s">
        <v>82</v>
      </c>
      <c r="S90" s="18" t="s">
        <v>426</v>
      </c>
      <c r="T90" s="18" t="s">
        <v>206</v>
      </c>
      <c r="U90" s="21">
        <v>10673</v>
      </c>
      <c r="V90" s="21">
        <v>2100200161</v>
      </c>
      <c r="W90" s="21">
        <v>2100200161</v>
      </c>
      <c r="X90" s="14" t="s">
        <v>475</v>
      </c>
      <c r="Y90" s="18"/>
      <c r="Z90" s="22" t="s">
        <v>43</v>
      </c>
      <c r="AA90" s="22" t="s">
        <v>61</v>
      </c>
      <c r="AB90" s="23" t="s">
        <v>62</v>
      </c>
      <c r="AC90" s="23" t="s">
        <v>613</v>
      </c>
      <c r="AD90" s="22" t="s">
        <v>90</v>
      </c>
      <c r="AE90" s="33" t="s">
        <v>47</v>
      </c>
      <c r="AF90" s="22"/>
      <c r="AG90" s="35" t="s">
        <v>48</v>
      </c>
      <c r="AH90" s="29"/>
      <c r="AI90" s="29"/>
      <c r="AJ90" s="28" t="s">
        <v>89</v>
      </c>
      <c r="AK90" s="22">
        <v>83092</v>
      </c>
      <c r="AL90" s="119" t="s">
        <v>50</v>
      </c>
      <c r="AM90" s="32" t="s">
        <v>50</v>
      </c>
      <c r="AN90" s="32" t="s">
        <v>114</v>
      </c>
      <c r="AO90" s="115" t="s">
        <v>50</v>
      </c>
      <c r="AP90" s="32" t="s">
        <v>50</v>
      </c>
      <c r="AQ90" s="17"/>
      <c r="AR90" s="24"/>
      <c r="AS90" s="24"/>
      <c r="AT90" s="343"/>
      <c r="AU90" s="22"/>
      <c r="AV90" s="44" t="s">
        <v>1754</v>
      </c>
      <c r="AW90" s="26" t="s">
        <v>1782</v>
      </c>
      <c r="AX90" s="364"/>
      <c r="AY90" s="364"/>
      <c r="AZ90" s="364"/>
      <c r="BA90" s="364"/>
      <c r="BB90" s="323"/>
      <c r="BC90" s="54"/>
      <c r="BD90" s="323"/>
      <c r="BE90" s="323"/>
      <c r="BF90" s="323"/>
    </row>
    <row r="91" spans="1:58" s="13" customFormat="1" ht="72" hidden="1" customHeight="1">
      <c r="A91" s="325">
        <v>2</v>
      </c>
      <c r="B91" s="45">
        <v>148</v>
      </c>
      <c r="C91" s="24" t="s">
        <v>1799</v>
      </c>
      <c r="D91" s="166" t="s">
        <v>1670</v>
      </c>
      <c r="E91" s="163" t="s">
        <v>41</v>
      </c>
      <c r="F91" s="19">
        <v>500000</v>
      </c>
      <c r="G91" s="20">
        <v>1</v>
      </c>
      <c r="H91" s="16">
        <f t="shared" si="18"/>
        <v>500000</v>
      </c>
      <c r="I91" s="16">
        <f t="shared" si="19"/>
        <v>500000</v>
      </c>
      <c r="J91" s="162">
        <f t="shared" si="20"/>
        <v>500000</v>
      </c>
      <c r="K91" s="162">
        <v>1</v>
      </c>
      <c r="L91" s="162">
        <v>500000</v>
      </c>
      <c r="M91" s="22" t="s">
        <v>134</v>
      </c>
      <c r="N91" s="53" t="s">
        <v>135</v>
      </c>
      <c r="O91" s="18" t="s">
        <v>136</v>
      </c>
      <c r="P91" s="18" t="s">
        <v>123</v>
      </c>
      <c r="Q91" s="20" t="s">
        <v>42</v>
      </c>
      <c r="R91" s="20" t="s">
        <v>42</v>
      </c>
      <c r="S91" s="18" t="s">
        <v>426</v>
      </c>
      <c r="T91" s="18" t="s">
        <v>297</v>
      </c>
      <c r="U91" s="21">
        <v>10724</v>
      </c>
      <c r="V91" s="21">
        <v>2100200183</v>
      </c>
      <c r="W91" s="21">
        <v>2100200183</v>
      </c>
      <c r="X91" s="18" t="s">
        <v>475</v>
      </c>
      <c r="Y91" s="18"/>
      <c r="Z91" s="22" t="s">
        <v>43</v>
      </c>
      <c r="AA91" s="22" t="s">
        <v>66</v>
      </c>
      <c r="AB91" s="23" t="s">
        <v>67</v>
      </c>
      <c r="AC91" s="23" t="s">
        <v>656</v>
      </c>
      <c r="AD91" s="22" t="s">
        <v>46</v>
      </c>
      <c r="AE91" s="33" t="s">
        <v>47</v>
      </c>
      <c r="AF91" s="22"/>
      <c r="AG91" s="39"/>
      <c r="AH91" s="29"/>
      <c r="AI91" s="29"/>
      <c r="AJ91" s="28" t="s">
        <v>49</v>
      </c>
      <c r="AK91" s="22">
        <v>87672</v>
      </c>
      <c r="AL91" s="119" t="s">
        <v>50</v>
      </c>
      <c r="AM91" s="32" t="s">
        <v>50</v>
      </c>
      <c r="AN91" s="32" t="s">
        <v>114</v>
      </c>
      <c r="AO91" s="115" t="s">
        <v>50</v>
      </c>
      <c r="AP91" s="32" t="s">
        <v>50</v>
      </c>
      <c r="AQ91" s="29"/>
      <c r="AR91" s="24"/>
      <c r="AS91" s="24"/>
      <c r="AT91" s="343"/>
      <c r="AU91" s="22"/>
      <c r="AV91" s="44"/>
      <c r="AW91" s="26"/>
      <c r="AX91" s="364"/>
      <c r="AY91" s="364"/>
      <c r="AZ91" s="364"/>
      <c r="BA91" s="364"/>
      <c r="BB91" s="323"/>
      <c r="BC91" s="54"/>
      <c r="BD91" s="323"/>
      <c r="BE91" s="323"/>
      <c r="BF91" s="323"/>
    </row>
    <row r="92" spans="1:58" s="13" customFormat="1" ht="96" hidden="1" customHeight="1">
      <c r="A92" s="325">
        <v>2</v>
      </c>
      <c r="B92" s="45">
        <v>149</v>
      </c>
      <c r="C92" s="24" t="s">
        <v>1305</v>
      </c>
      <c r="D92" s="166" t="s">
        <v>1671</v>
      </c>
      <c r="E92" s="163" t="s">
        <v>41</v>
      </c>
      <c r="F92" s="19">
        <v>5000000</v>
      </c>
      <c r="G92" s="20">
        <v>1</v>
      </c>
      <c r="H92" s="16">
        <f t="shared" si="18"/>
        <v>5000000</v>
      </c>
      <c r="I92" s="16">
        <f t="shared" si="19"/>
        <v>5000000</v>
      </c>
      <c r="J92" s="162">
        <f t="shared" si="20"/>
        <v>5000000</v>
      </c>
      <c r="K92" s="162">
        <v>1</v>
      </c>
      <c r="L92" s="162">
        <v>5000000</v>
      </c>
      <c r="M92" s="22" t="s">
        <v>134</v>
      </c>
      <c r="N92" s="53" t="s">
        <v>135</v>
      </c>
      <c r="O92" s="18" t="s">
        <v>136</v>
      </c>
      <c r="P92" s="18" t="s">
        <v>123</v>
      </c>
      <c r="Q92" s="20" t="s">
        <v>42</v>
      </c>
      <c r="R92" s="20" t="s">
        <v>42</v>
      </c>
      <c r="S92" s="17" t="s">
        <v>425</v>
      </c>
      <c r="T92" s="18" t="s">
        <v>300</v>
      </c>
      <c r="U92" s="21">
        <v>10724</v>
      </c>
      <c r="V92" s="21">
        <v>2100200183</v>
      </c>
      <c r="W92" s="21">
        <v>2100200183</v>
      </c>
      <c r="X92" s="14" t="s">
        <v>475</v>
      </c>
      <c r="Y92" s="18"/>
      <c r="Z92" s="22" t="s">
        <v>43</v>
      </c>
      <c r="AA92" s="22" t="s">
        <v>53</v>
      </c>
      <c r="AB92" s="23" t="s">
        <v>54</v>
      </c>
      <c r="AC92" s="23" t="s">
        <v>659</v>
      </c>
      <c r="AD92" s="22" t="s">
        <v>46</v>
      </c>
      <c r="AE92" s="33" t="s">
        <v>47</v>
      </c>
      <c r="AF92" s="22" t="s">
        <v>29</v>
      </c>
      <c r="AG92" s="111" t="s">
        <v>63</v>
      </c>
      <c r="AH92" s="29"/>
      <c r="AI92" s="29"/>
      <c r="AJ92" s="28" t="s">
        <v>49</v>
      </c>
      <c r="AK92" s="22">
        <v>87673</v>
      </c>
      <c r="AL92" s="119" t="s">
        <v>50</v>
      </c>
      <c r="AM92" s="32" t="s">
        <v>50</v>
      </c>
      <c r="AN92" s="32" t="s">
        <v>114</v>
      </c>
      <c r="AO92" s="115" t="s">
        <v>50</v>
      </c>
      <c r="AP92" s="32" t="s">
        <v>50</v>
      </c>
      <c r="AQ92" s="17"/>
      <c r="AR92" s="24"/>
      <c r="AS92" s="24"/>
      <c r="AT92" s="343"/>
      <c r="AU92" s="22"/>
      <c r="AV92" s="44"/>
      <c r="AW92" s="26"/>
      <c r="AX92" s="364"/>
      <c r="AY92" s="364"/>
      <c r="AZ92" s="364"/>
      <c r="BA92" s="364"/>
      <c r="BB92" s="323"/>
      <c r="BC92" s="54"/>
      <c r="BD92" s="323"/>
      <c r="BE92" s="323"/>
      <c r="BF92" s="323"/>
    </row>
    <row r="93" spans="1:58" s="13" customFormat="1" ht="120" hidden="1" customHeight="1">
      <c r="A93" s="325">
        <v>2</v>
      </c>
      <c r="B93" s="45">
        <v>151</v>
      </c>
      <c r="C93" s="24" t="s">
        <v>1825</v>
      </c>
      <c r="D93" s="166" t="s">
        <v>1703</v>
      </c>
      <c r="E93" s="163" t="s">
        <v>102</v>
      </c>
      <c r="F93" s="19">
        <v>4000000</v>
      </c>
      <c r="G93" s="20">
        <v>1</v>
      </c>
      <c r="H93" s="16">
        <f t="shared" si="18"/>
        <v>4000000</v>
      </c>
      <c r="I93" s="16">
        <f t="shared" si="19"/>
        <v>4000000</v>
      </c>
      <c r="J93" s="162">
        <f>L93/K93</f>
        <v>4000000</v>
      </c>
      <c r="K93" s="162">
        <v>1</v>
      </c>
      <c r="L93" s="162">
        <v>4000000</v>
      </c>
      <c r="M93" s="22" t="s">
        <v>152</v>
      </c>
      <c r="N93" s="53" t="s">
        <v>153</v>
      </c>
      <c r="O93" s="18" t="s">
        <v>110</v>
      </c>
      <c r="P93" s="18" t="s">
        <v>111</v>
      </c>
      <c r="Q93" s="20" t="s">
        <v>82</v>
      </c>
      <c r="R93" s="20" t="s">
        <v>82</v>
      </c>
      <c r="S93" s="17" t="s">
        <v>425</v>
      </c>
      <c r="T93" s="18" t="s">
        <v>154</v>
      </c>
      <c r="U93" s="21">
        <v>10676</v>
      </c>
      <c r="V93" s="21">
        <v>2100200186</v>
      </c>
      <c r="W93" s="21">
        <v>2100200186</v>
      </c>
      <c r="X93" s="18" t="s">
        <v>475</v>
      </c>
      <c r="Y93" s="18"/>
      <c r="Z93" s="22" t="s">
        <v>43</v>
      </c>
      <c r="AA93" s="22" t="s">
        <v>66</v>
      </c>
      <c r="AB93" s="23" t="s">
        <v>67</v>
      </c>
      <c r="AC93" s="23" t="s">
        <v>621</v>
      </c>
      <c r="AD93" s="22" t="s">
        <v>46</v>
      </c>
      <c r="AE93" s="33" t="s">
        <v>47</v>
      </c>
      <c r="AF93" s="22"/>
      <c r="AG93" s="39" t="s">
        <v>48</v>
      </c>
      <c r="AH93" s="29"/>
      <c r="AI93" s="29"/>
      <c r="AJ93" s="28" t="s">
        <v>49</v>
      </c>
      <c r="AK93" s="22">
        <v>88504</v>
      </c>
      <c r="AL93" s="119" t="s">
        <v>50</v>
      </c>
      <c r="AM93" s="32" t="s">
        <v>50</v>
      </c>
      <c r="AN93" s="32" t="s">
        <v>114</v>
      </c>
      <c r="AO93" s="115" t="s">
        <v>50</v>
      </c>
      <c r="AP93" s="32" t="s">
        <v>50</v>
      </c>
      <c r="AQ93" s="17"/>
      <c r="AR93" s="24"/>
      <c r="AS93" s="24"/>
      <c r="AT93" s="343"/>
      <c r="AU93" s="22"/>
      <c r="AV93" s="44"/>
      <c r="AW93" s="26"/>
      <c r="AX93" s="364"/>
      <c r="AY93" s="364"/>
      <c r="AZ93" s="364"/>
      <c r="BA93" s="364"/>
      <c r="BB93" s="323"/>
      <c r="BC93" s="54"/>
      <c r="BD93" s="323"/>
      <c r="BE93" s="323"/>
      <c r="BF93" s="323"/>
    </row>
    <row r="94" spans="1:58" s="13" customFormat="1" ht="120" hidden="1" customHeight="1">
      <c r="A94" s="325">
        <v>2</v>
      </c>
      <c r="B94" s="45">
        <v>161</v>
      </c>
      <c r="C94" s="24" t="s">
        <v>1305</v>
      </c>
      <c r="D94" s="166" t="s">
        <v>1704</v>
      </c>
      <c r="E94" s="163" t="s">
        <v>41</v>
      </c>
      <c r="F94" s="19">
        <v>5000000</v>
      </c>
      <c r="G94" s="20">
        <v>1</v>
      </c>
      <c r="H94" s="16">
        <f t="shared" si="18"/>
        <v>5000000</v>
      </c>
      <c r="I94" s="16">
        <f t="shared" si="19"/>
        <v>5000000</v>
      </c>
      <c r="J94" s="162">
        <f>L94/K94</f>
        <v>5000000</v>
      </c>
      <c r="K94" s="162">
        <v>1</v>
      </c>
      <c r="L94" s="162">
        <v>5000000</v>
      </c>
      <c r="M94" s="22" t="s">
        <v>152</v>
      </c>
      <c r="N94" s="53" t="s">
        <v>153</v>
      </c>
      <c r="O94" s="18" t="s">
        <v>110</v>
      </c>
      <c r="P94" s="18" t="s">
        <v>111</v>
      </c>
      <c r="Q94" s="20" t="s">
        <v>82</v>
      </c>
      <c r="R94" s="20" t="s">
        <v>82</v>
      </c>
      <c r="S94" s="17" t="s">
        <v>425</v>
      </c>
      <c r="T94" s="18" t="s">
        <v>154</v>
      </c>
      <c r="U94" s="21">
        <v>10676</v>
      </c>
      <c r="V94" s="21">
        <v>2100200186</v>
      </c>
      <c r="W94" s="21">
        <v>2100200186</v>
      </c>
      <c r="X94" s="14" t="s">
        <v>475</v>
      </c>
      <c r="Y94" s="18"/>
      <c r="Z94" s="22" t="s">
        <v>43</v>
      </c>
      <c r="AA94" s="22" t="s">
        <v>53</v>
      </c>
      <c r="AB94" s="23" t="s">
        <v>54</v>
      </c>
      <c r="AC94" s="23" t="s">
        <v>648</v>
      </c>
      <c r="AD94" s="22" t="s">
        <v>46</v>
      </c>
      <c r="AE94" s="33" t="s">
        <v>47</v>
      </c>
      <c r="AF94" s="22" t="s">
        <v>29</v>
      </c>
      <c r="AG94" s="110" t="s">
        <v>63</v>
      </c>
      <c r="AH94" s="29"/>
      <c r="AI94" s="29"/>
      <c r="AJ94" s="28" t="s">
        <v>49</v>
      </c>
      <c r="AK94" s="22">
        <v>88505</v>
      </c>
      <c r="AL94" s="119" t="s">
        <v>50</v>
      </c>
      <c r="AM94" s="32" t="s">
        <v>50</v>
      </c>
      <c r="AN94" s="32" t="s">
        <v>114</v>
      </c>
      <c r="AO94" s="115" t="s">
        <v>50</v>
      </c>
      <c r="AP94" s="32" t="s">
        <v>50</v>
      </c>
      <c r="AQ94" s="29"/>
      <c r="AR94" s="24"/>
      <c r="AS94" s="24"/>
      <c r="AT94" s="343"/>
      <c r="AU94" s="22"/>
      <c r="AV94" s="44"/>
      <c r="AW94" s="26"/>
      <c r="AX94" s="364"/>
      <c r="AY94" s="364"/>
      <c r="AZ94" s="364"/>
      <c r="BA94" s="364"/>
      <c r="BB94" s="323"/>
      <c r="BC94" s="54"/>
      <c r="BD94" s="323"/>
      <c r="BE94" s="323"/>
      <c r="BF94" s="323"/>
    </row>
    <row r="95" spans="1:58" s="13" customFormat="1" ht="96" hidden="1" customHeight="1">
      <c r="A95" s="325">
        <v>2</v>
      </c>
      <c r="B95" s="45">
        <v>164</v>
      </c>
      <c r="C95" s="24" t="s">
        <v>235</v>
      </c>
      <c r="D95" s="166" t="s">
        <v>1625</v>
      </c>
      <c r="E95" s="163" t="s">
        <v>81</v>
      </c>
      <c r="F95" s="19">
        <v>12000000</v>
      </c>
      <c r="G95" s="20">
        <v>1</v>
      </c>
      <c r="H95" s="16">
        <f t="shared" si="18"/>
        <v>12000000</v>
      </c>
      <c r="I95" s="16">
        <f t="shared" si="19"/>
        <v>12000000</v>
      </c>
      <c r="J95" s="162">
        <f>L95/K95</f>
        <v>12000000</v>
      </c>
      <c r="K95" s="162">
        <v>1</v>
      </c>
      <c r="L95" s="162">
        <v>12000000</v>
      </c>
      <c r="M95" s="22" t="s">
        <v>129</v>
      </c>
      <c r="N95" s="53" t="s">
        <v>130</v>
      </c>
      <c r="O95" s="18" t="s">
        <v>131</v>
      </c>
      <c r="P95" s="18" t="s">
        <v>132</v>
      </c>
      <c r="Q95" s="20" t="s">
        <v>82</v>
      </c>
      <c r="R95" s="20" t="s">
        <v>82</v>
      </c>
      <c r="S95" s="18" t="s">
        <v>426</v>
      </c>
      <c r="T95" s="18" t="s">
        <v>236</v>
      </c>
      <c r="U95" s="21">
        <v>10673</v>
      </c>
      <c r="V95" s="21">
        <v>2100200161</v>
      </c>
      <c r="W95" s="21">
        <v>2100200161</v>
      </c>
      <c r="X95" s="18" t="s">
        <v>475</v>
      </c>
      <c r="Y95" s="18"/>
      <c r="Z95" s="22" t="s">
        <v>43</v>
      </c>
      <c r="AA95" s="22" t="s">
        <v>66</v>
      </c>
      <c r="AB95" s="23" t="s">
        <v>67</v>
      </c>
      <c r="AC95" s="23" t="s">
        <v>623</v>
      </c>
      <c r="AD95" s="22" t="s">
        <v>46</v>
      </c>
      <c r="AE95" s="33" t="s">
        <v>47</v>
      </c>
      <c r="AF95" s="22" t="s">
        <v>29</v>
      </c>
      <c r="AG95" s="110" t="s">
        <v>63</v>
      </c>
      <c r="AH95" s="29"/>
      <c r="AI95" s="29"/>
      <c r="AJ95" s="28" t="s">
        <v>49</v>
      </c>
      <c r="AK95" s="22">
        <v>83093</v>
      </c>
      <c r="AL95" s="119" t="s">
        <v>50</v>
      </c>
      <c r="AM95" s="32" t="s">
        <v>50</v>
      </c>
      <c r="AN95" s="32" t="s">
        <v>114</v>
      </c>
      <c r="AO95" s="115" t="s">
        <v>50</v>
      </c>
      <c r="AP95" s="32" t="s">
        <v>50</v>
      </c>
      <c r="AQ95" s="17"/>
      <c r="AR95" s="24"/>
      <c r="AS95" s="24"/>
      <c r="AT95" s="343"/>
      <c r="AU95" s="22"/>
      <c r="AV95" s="42"/>
      <c r="AW95" s="26"/>
      <c r="AX95" s="364"/>
      <c r="AY95" s="364"/>
      <c r="AZ95" s="364"/>
      <c r="BA95" s="364"/>
      <c r="BB95" s="323"/>
      <c r="BC95" s="54"/>
      <c r="BD95" s="323"/>
      <c r="BE95" s="323"/>
      <c r="BF95" s="323"/>
    </row>
    <row r="96" spans="1:58" s="13" customFormat="1" ht="72" hidden="1" customHeight="1">
      <c r="A96" s="325">
        <v>2</v>
      </c>
      <c r="B96" s="45">
        <v>166</v>
      </c>
      <c r="C96" s="24" t="s">
        <v>1826</v>
      </c>
      <c r="D96" s="166" t="s">
        <v>1626</v>
      </c>
      <c r="E96" s="163" t="s">
        <v>41</v>
      </c>
      <c r="F96" s="19">
        <v>2580000</v>
      </c>
      <c r="G96" s="20">
        <v>1</v>
      </c>
      <c r="H96" s="16">
        <f t="shared" ref="H96:H124" si="21">+F96*G96</f>
        <v>2580000</v>
      </c>
      <c r="I96" s="16">
        <f t="shared" ref="I96:I124" si="22">+H96</f>
        <v>2580000</v>
      </c>
      <c r="J96" s="162">
        <f t="shared" ref="J96:J100" si="23">L96/K96</f>
        <v>2580000</v>
      </c>
      <c r="K96" s="162">
        <v>1</v>
      </c>
      <c r="L96" s="162">
        <v>2580000</v>
      </c>
      <c r="M96" s="22" t="s">
        <v>129</v>
      </c>
      <c r="N96" s="53" t="s">
        <v>130</v>
      </c>
      <c r="O96" s="18" t="s">
        <v>131</v>
      </c>
      <c r="P96" s="18" t="s">
        <v>132</v>
      </c>
      <c r="Q96" s="20" t="s">
        <v>82</v>
      </c>
      <c r="R96" s="20" t="s">
        <v>82</v>
      </c>
      <c r="S96" s="18" t="s">
        <v>426</v>
      </c>
      <c r="T96" s="18" t="s">
        <v>247</v>
      </c>
      <c r="U96" s="21">
        <v>10673</v>
      </c>
      <c r="V96" s="21">
        <v>2100200161</v>
      </c>
      <c r="W96" s="21">
        <v>2100200161</v>
      </c>
      <c r="X96" s="18" t="s">
        <v>475</v>
      </c>
      <c r="Y96" s="18"/>
      <c r="Z96" s="22" t="s">
        <v>43</v>
      </c>
      <c r="AA96" s="22" t="s">
        <v>66</v>
      </c>
      <c r="AB96" s="23" t="s">
        <v>67</v>
      </c>
      <c r="AC96" s="23" t="s">
        <v>628</v>
      </c>
      <c r="AD96" s="22" t="s">
        <v>46</v>
      </c>
      <c r="AE96" s="33" t="s">
        <v>47</v>
      </c>
      <c r="AF96" s="22"/>
      <c r="AG96" s="39" t="s">
        <v>48</v>
      </c>
      <c r="AH96" s="29"/>
      <c r="AI96" s="29"/>
      <c r="AJ96" s="28" t="s">
        <v>49</v>
      </c>
      <c r="AK96" s="22">
        <v>83917</v>
      </c>
      <c r="AL96" s="119" t="s">
        <v>50</v>
      </c>
      <c r="AM96" s="32" t="s">
        <v>50</v>
      </c>
      <c r="AN96" s="32" t="s">
        <v>114</v>
      </c>
      <c r="AO96" s="115" t="s">
        <v>50</v>
      </c>
      <c r="AP96" s="32" t="s">
        <v>50</v>
      </c>
      <c r="AQ96" s="17"/>
      <c r="AR96" s="24"/>
      <c r="AS96" s="24"/>
      <c r="AT96" s="343"/>
      <c r="AU96" s="22"/>
      <c r="AV96" s="44"/>
      <c r="AW96" s="26"/>
      <c r="AX96" s="364"/>
      <c r="AY96" s="364"/>
      <c r="AZ96" s="364"/>
      <c r="BA96" s="364"/>
      <c r="BB96" s="323"/>
      <c r="BC96" s="54"/>
      <c r="BD96" s="323"/>
      <c r="BE96" s="323"/>
      <c r="BF96" s="323"/>
    </row>
    <row r="97" spans="1:58" s="13" customFormat="1" ht="96" hidden="1" customHeight="1">
      <c r="A97" s="325">
        <v>2</v>
      </c>
      <c r="B97" s="45">
        <v>167</v>
      </c>
      <c r="C97" s="24" t="s">
        <v>1827</v>
      </c>
      <c r="D97" s="166" t="s">
        <v>1650</v>
      </c>
      <c r="E97" s="163" t="s">
        <v>41</v>
      </c>
      <c r="F97" s="19">
        <v>1500000</v>
      </c>
      <c r="G97" s="20">
        <v>1</v>
      </c>
      <c r="H97" s="16">
        <f t="shared" si="21"/>
        <v>1500000</v>
      </c>
      <c r="I97" s="16">
        <f t="shared" si="22"/>
        <v>1500000</v>
      </c>
      <c r="J97" s="162">
        <f t="shared" si="23"/>
        <v>1500000</v>
      </c>
      <c r="K97" s="162">
        <v>1</v>
      </c>
      <c r="L97" s="162">
        <v>1500000</v>
      </c>
      <c r="M97" s="22" t="s">
        <v>125</v>
      </c>
      <c r="N97" s="53" t="s">
        <v>126</v>
      </c>
      <c r="O97" s="18" t="s">
        <v>126</v>
      </c>
      <c r="P97" s="18" t="s">
        <v>127</v>
      </c>
      <c r="Q97" s="20" t="s">
        <v>42</v>
      </c>
      <c r="R97" s="20" t="s">
        <v>42</v>
      </c>
      <c r="S97" s="17" t="s">
        <v>425</v>
      </c>
      <c r="T97" s="18" t="s">
        <v>156</v>
      </c>
      <c r="U97" s="21">
        <v>10723</v>
      </c>
      <c r="V97" s="21">
        <v>2100200181</v>
      </c>
      <c r="W97" s="21">
        <v>2100200181</v>
      </c>
      <c r="X97" s="18" t="s">
        <v>475</v>
      </c>
      <c r="Y97" s="18"/>
      <c r="Z97" s="22" t="s">
        <v>43</v>
      </c>
      <c r="AA97" s="22" t="s">
        <v>66</v>
      </c>
      <c r="AB97" s="23" t="s">
        <v>67</v>
      </c>
      <c r="AC97" s="23" t="s">
        <v>595</v>
      </c>
      <c r="AD97" s="22" t="s">
        <v>46</v>
      </c>
      <c r="AE97" s="33" t="s">
        <v>47</v>
      </c>
      <c r="AF97" s="22"/>
      <c r="AG97" s="39" t="s">
        <v>48</v>
      </c>
      <c r="AH97" s="29"/>
      <c r="AI97" s="29"/>
      <c r="AJ97" s="28" t="s">
        <v>49</v>
      </c>
      <c r="AK97" s="22">
        <v>83065</v>
      </c>
      <c r="AL97" s="119" t="s">
        <v>50</v>
      </c>
      <c r="AM97" s="32" t="s">
        <v>50</v>
      </c>
      <c r="AN97" s="32" t="s">
        <v>114</v>
      </c>
      <c r="AO97" s="115" t="s">
        <v>50</v>
      </c>
      <c r="AP97" s="32" t="s">
        <v>50</v>
      </c>
      <c r="AQ97" s="29"/>
      <c r="AR97" s="24"/>
      <c r="AS97" s="24"/>
      <c r="AT97" s="343"/>
      <c r="AU97" s="22"/>
      <c r="AV97" s="44"/>
      <c r="AW97" s="26"/>
      <c r="AX97" s="364"/>
      <c r="AY97" s="364"/>
      <c r="AZ97" s="364"/>
      <c r="BA97" s="364"/>
      <c r="BB97" s="323"/>
      <c r="BC97" s="54"/>
      <c r="BD97" s="323"/>
      <c r="BE97" s="323"/>
      <c r="BF97" s="323"/>
    </row>
    <row r="98" spans="1:58" s="13" customFormat="1" ht="72" hidden="1" customHeight="1">
      <c r="A98" s="325">
        <v>2</v>
      </c>
      <c r="B98" s="45">
        <v>168</v>
      </c>
      <c r="C98" s="24" t="s">
        <v>1826</v>
      </c>
      <c r="D98" s="166" t="s">
        <v>1651</v>
      </c>
      <c r="E98" s="163" t="s">
        <v>41</v>
      </c>
      <c r="F98" s="19">
        <v>2580000</v>
      </c>
      <c r="G98" s="20">
        <v>1</v>
      </c>
      <c r="H98" s="16">
        <f t="shared" si="21"/>
        <v>2580000</v>
      </c>
      <c r="I98" s="16">
        <f t="shared" si="22"/>
        <v>2580000</v>
      </c>
      <c r="J98" s="162">
        <f t="shared" si="23"/>
        <v>2580000</v>
      </c>
      <c r="K98" s="162">
        <v>1</v>
      </c>
      <c r="L98" s="162">
        <v>2580000</v>
      </c>
      <c r="M98" s="22" t="s">
        <v>138</v>
      </c>
      <c r="N98" s="53" t="s">
        <v>139</v>
      </c>
      <c r="O98" s="18" t="s">
        <v>140</v>
      </c>
      <c r="P98" s="18" t="s">
        <v>127</v>
      </c>
      <c r="Q98" s="20" t="s">
        <v>42</v>
      </c>
      <c r="R98" s="20" t="s">
        <v>42</v>
      </c>
      <c r="S98" s="18" t="s">
        <v>426</v>
      </c>
      <c r="T98" s="18" t="s">
        <v>186</v>
      </c>
      <c r="U98" s="21">
        <v>10722</v>
      </c>
      <c r="V98" s="21">
        <v>2100200180</v>
      </c>
      <c r="W98" s="21">
        <v>2100200180</v>
      </c>
      <c r="X98" s="14" t="s">
        <v>475</v>
      </c>
      <c r="Y98" s="18" t="s">
        <v>100</v>
      </c>
      <c r="Z98" s="22" t="s">
        <v>43</v>
      </c>
      <c r="AA98" s="22" t="s">
        <v>66</v>
      </c>
      <c r="AB98" s="23" t="s">
        <v>67</v>
      </c>
      <c r="AC98" s="23" t="s">
        <v>607</v>
      </c>
      <c r="AD98" s="22" t="s">
        <v>46</v>
      </c>
      <c r="AE98" s="33" t="s">
        <v>47</v>
      </c>
      <c r="AF98" s="22"/>
      <c r="AG98" s="22" t="s">
        <v>48</v>
      </c>
      <c r="AH98" s="29"/>
      <c r="AI98" s="29"/>
      <c r="AJ98" s="28" t="s">
        <v>49</v>
      </c>
      <c r="AK98" s="22">
        <v>80087</v>
      </c>
      <c r="AL98" s="119" t="s">
        <v>50</v>
      </c>
      <c r="AM98" s="32" t="s">
        <v>50</v>
      </c>
      <c r="AN98" s="32" t="s">
        <v>114</v>
      </c>
      <c r="AO98" s="115" t="s">
        <v>50</v>
      </c>
      <c r="AP98" s="32" t="s">
        <v>50</v>
      </c>
      <c r="AQ98" s="17"/>
      <c r="AR98" s="24"/>
      <c r="AS98" s="24"/>
      <c r="AT98" s="343"/>
      <c r="AU98" s="22"/>
      <c r="AV98" s="44"/>
      <c r="AW98" s="26"/>
      <c r="AX98" s="364"/>
      <c r="AY98" s="364"/>
      <c r="AZ98" s="364"/>
      <c r="BA98" s="364"/>
      <c r="BB98" s="323"/>
      <c r="BC98" s="54"/>
      <c r="BD98" s="323"/>
      <c r="BE98" s="323"/>
      <c r="BF98" s="323"/>
    </row>
    <row r="99" spans="1:58" s="13" customFormat="1" ht="96" hidden="1" customHeight="1">
      <c r="A99" s="325">
        <v>2</v>
      </c>
      <c r="B99" s="45">
        <v>169</v>
      </c>
      <c r="C99" s="24" t="s">
        <v>1312</v>
      </c>
      <c r="D99" s="166" t="s">
        <v>1652</v>
      </c>
      <c r="E99" s="163" t="s">
        <v>56</v>
      </c>
      <c r="F99" s="19">
        <v>2980000</v>
      </c>
      <c r="G99" s="20">
        <v>1</v>
      </c>
      <c r="H99" s="168">
        <f t="shared" si="21"/>
        <v>2980000</v>
      </c>
      <c r="I99" s="16">
        <f t="shared" si="22"/>
        <v>2980000</v>
      </c>
      <c r="J99" s="162">
        <f t="shared" si="23"/>
        <v>2480000</v>
      </c>
      <c r="K99" s="162">
        <v>1</v>
      </c>
      <c r="L99" s="162">
        <v>2480000</v>
      </c>
      <c r="M99" s="22" t="s">
        <v>138</v>
      </c>
      <c r="N99" s="53" t="s">
        <v>139</v>
      </c>
      <c r="O99" s="18" t="s">
        <v>140</v>
      </c>
      <c r="P99" s="18" t="s">
        <v>127</v>
      </c>
      <c r="Q99" s="20" t="s">
        <v>42</v>
      </c>
      <c r="R99" s="20" t="s">
        <v>42</v>
      </c>
      <c r="S99" s="18" t="s">
        <v>426</v>
      </c>
      <c r="T99" s="18" t="s">
        <v>204</v>
      </c>
      <c r="U99" s="21">
        <v>10722</v>
      </c>
      <c r="V99" s="21">
        <v>2100200180</v>
      </c>
      <c r="W99" s="21">
        <v>2100200180</v>
      </c>
      <c r="X99" s="18" t="s">
        <v>475</v>
      </c>
      <c r="Y99" s="18"/>
      <c r="Z99" s="23" t="s">
        <v>58</v>
      </c>
      <c r="AA99" s="22" t="s">
        <v>71</v>
      </c>
      <c r="AB99" s="23" t="s">
        <v>72</v>
      </c>
      <c r="AC99" s="23" t="s">
        <v>611</v>
      </c>
      <c r="AD99" s="22" t="s">
        <v>73</v>
      </c>
      <c r="AE99" s="33" t="s">
        <v>47</v>
      </c>
      <c r="AF99" s="22"/>
      <c r="AG99" s="35" t="s">
        <v>48</v>
      </c>
      <c r="AH99" s="29"/>
      <c r="AI99" s="29"/>
      <c r="AJ99" s="28" t="s">
        <v>49</v>
      </c>
      <c r="AK99" s="22">
        <v>83066</v>
      </c>
      <c r="AL99" s="119" t="s">
        <v>50</v>
      </c>
      <c r="AM99" s="32" t="s">
        <v>50</v>
      </c>
      <c r="AN99" s="32" t="s">
        <v>114</v>
      </c>
      <c r="AO99" s="115" t="s">
        <v>50</v>
      </c>
      <c r="AP99" s="32" t="s">
        <v>50</v>
      </c>
      <c r="AQ99" s="29"/>
      <c r="AR99" s="24"/>
      <c r="AS99" s="24"/>
      <c r="AT99" s="343"/>
      <c r="AU99" s="22"/>
      <c r="AV99" s="44"/>
      <c r="AW99" s="26"/>
      <c r="AX99" s="364"/>
      <c r="AY99" s="364"/>
      <c r="AZ99" s="364"/>
      <c r="BA99" s="364"/>
      <c r="BB99" s="323"/>
      <c r="BC99" s="54"/>
      <c r="BD99" s="323"/>
      <c r="BE99" s="323"/>
      <c r="BF99" s="323"/>
    </row>
    <row r="100" spans="1:58" s="13" customFormat="1" ht="72" hidden="1" customHeight="1">
      <c r="A100" s="325">
        <v>2</v>
      </c>
      <c r="B100" s="45">
        <v>172</v>
      </c>
      <c r="C100" s="24" t="s">
        <v>1796</v>
      </c>
      <c r="D100" s="166" t="s">
        <v>1773</v>
      </c>
      <c r="E100" s="163" t="s">
        <v>81</v>
      </c>
      <c r="F100" s="19">
        <v>1450000</v>
      </c>
      <c r="G100" s="20">
        <v>1</v>
      </c>
      <c r="H100" s="16">
        <f t="shared" si="21"/>
        <v>1450000</v>
      </c>
      <c r="I100" s="16">
        <f t="shared" si="22"/>
        <v>1450000</v>
      </c>
      <c r="J100" s="162">
        <f t="shared" si="23"/>
        <v>1450000</v>
      </c>
      <c r="K100" s="162">
        <v>1</v>
      </c>
      <c r="L100" s="162">
        <v>1450000</v>
      </c>
      <c r="M100" s="22" t="s">
        <v>219</v>
      </c>
      <c r="N100" s="53" t="s">
        <v>211</v>
      </c>
      <c r="O100" s="18" t="s">
        <v>211</v>
      </c>
      <c r="P100" s="18" t="s">
        <v>127</v>
      </c>
      <c r="Q100" s="20" t="s">
        <v>55</v>
      </c>
      <c r="R100" s="20" t="s">
        <v>55</v>
      </c>
      <c r="S100" s="17" t="s">
        <v>425</v>
      </c>
      <c r="T100" s="18" t="s">
        <v>220</v>
      </c>
      <c r="U100" s="21">
        <v>11240</v>
      </c>
      <c r="V100" s="21">
        <v>2100200179</v>
      </c>
      <c r="W100" s="21">
        <v>2100200179</v>
      </c>
      <c r="X100" s="14" t="s">
        <v>475</v>
      </c>
      <c r="Y100" s="18" t="s">
        <v>100</v>
      </c>
      <c r="Z100" s="22" t="s">
        <v>43</v>
      </c>
      <c r="AA100" s="22" t="s">
        <v>44</v>
      </c>
      <c r="AB100" s="22" t="s">
        <v>45</v>
      </c>
      <c r="AC100" s="22" t="s">
        <v>615</v>
      </c>
      <c r="AD100" s="22" t="s">
        <v>46</v>
      </c>
      <c r="AE100" s="33" t="s">
        <v>47</v>
      </c>
      <c r="AF100" s="22"/>
      <c r="AG100" s="35" t="s">
        <v>48</v>
      </c>
      <c r="AH100" s="29"/>
      <c r="AI100" s="29"/>
      <c r="AJ100" s="28" t="s">
        <v>49</v>
      </c>
      <c r="AK100" s="22">
        <v>80105</v>
      </c>
      <c r="AL100" s="119" t="s">
        <v>50</v>
      </c>
      <c r="AM100" s="32" t="s">
        <v>50</v>
      </c>
      <c r="AN100" s="32" t="s">
        <v>114</v>
      </c>
      <c r="AO100" s="115" t="s">
        <v>50</v>
      </c>
      <c r="AP100" s="32" t="s">
        <v>50</v>
      </c>
      <c r="AQ100" s="29"/>
      <c r="AR100" s="24"/>
      <c r="AS100" s="24"/>
      <c r="AT100" s="343"/>
      <c r="AU100" s="22"/>
      <c r="AV100" s="44" t="s">
        <v>1755</v>
      </c>
      <c r="AW100" s="26" t="s">
        <v>1782</v>
      </c>
      <c r="AX100" s="364"/>
      <c r="AY100" s="364"/>
      <c r="AZ100" s="364"/>
      <c r="BA100" s="364"/>
      <c r="BB100" s="323"/>
      <c r="BC100" s="54"/>
      <c r="BD100" s="323"/>
      <c r="BE100" s="323"/>
      <c r="BF100" s="323"/>
    </row>
    <row r="101" spans="1:58" s="13" customFormat="1" ht="120" hidden="1" customHeight="1">
      <c r="A101" s="325">
        <v>2</v>
      </c>
      <c r="B101" s="45">
        <v>173</v>
      </c>
      <c r="C101" s="24" t="s">
        <v>1788</v>
      </c>
      <c r="D101" s="166" t="s">
        <v>1749</v>
      </c>
      <c r="E101" s="163" t="s">
        <v>41</v>
      </c>
      <c r="F101" s="19">
        <v>800000</v>
      </c>
      <c r="G101" s="20">
        <v>4</v>
      </c>
      <c r="H101" s="16">
        <f t="shared" si="21"/>
        <v>3200000</v>
      </c>
      <c r="I101" s="16">
        <f t="shared" si="22"/>
        <v>3200000</v>
      </c>
      <c r="J101" s="162">
        <f>L101/K101</f>
        <v>800000</v>
      </c>
      <c r="K101" s="162">
        <v>4</v>
      </c>
      <c r="L101" s="162">
        <v>3200000</v>
      </c>
      <c r="M101" s="22" t="s">
        <v>152</v>
      </c>
      <c r="N101" s="53" t="s">
        <v>153</v>
      </c>
      <c r="O101" s="18" t="s">
        <v>110</v>
      </c>
      <c r="P101" s="18" t="s">
        <v>111</v>
      </c>
      <c r="Q101" s="20" t="s">
        <v>82</v>
      </c>
      <c r="R101" s="20" t="s">
        <v>82</v>
      </c>
      <c r="S101" s="17" t="s">
        <v>425</v>
      </c>
      <c r="T101" s="18" t="s">
        <v>154</v>
      </c>
      <c r="U101" s="21">
        <v>10676</v>
      </c>
      <c r="V101" s="21">
        <v>2100200186</v>
      </c>
      <c r="W101" s="21">
        <v>2100200186</v>
      </c>
      <c r="X101" s="14" t="s">
        <v>475</v>
      </c>
      <c r="Y101" s="18"/>
      <c r="Z101" s="22" t="s">
        <v>43</v>
      </c>
      <c r="AA101" s="22" t="s">
        <v>66</v>
      </c>
      <c r="AB101" s="23" t="s">
        <v>67</v>
      </c>
      <c r="AC101" s="23" t="s">
        <v>649</v>
      </c>
      <c r="AD101" s="22" t="s">
        <v>46</v>
      </c>
      <c r="AE101" s="33" t="s">
        <v>47</v>
      </c>
      <c r="AF101" s="22"/>
      <c r="AG101" s="35"/>
      <c r="AH101" s="29"/>
      <c r="AI101" s="29"/>
      <c r="AJ101" s="28" t="s">
        <v>49</v>
      </c>
      <c r="AK101" s="22">
        <v>88506</v>
      </c>
      <c r="AL101" s="119" t="s">
        <v>50</v>
      </c>
      <c r="AM101" s="32" t="s">
        <v>50</v>
      </c>
      <c r="AN101" s="32" t="s">
        <v>114</v>
      </c>
      <c r="AO101" s="115" t="s">
        <v>50</v>
      </c>
      <c r="AP101" s="32" t="s">
        <v>50</v>
      </c>
      <c r="AQ101" s="17"/>
      <c r="AR101" s="24"/>
      <c r="AS101" s="24"/>
      <c r="AT101" s="343"/>
      <c r="AU101" s="22"/>
      <c r="AV101" s="44"/>
      <c r="AW101" s="26"/>
      <c r="AX101" s="364"/>
      <c r="AY101" s="364"/>
      <c r="AZ101" s="364"/>
      <c r="BA101" s="364"/>
      <c r="BB101" s="323"/>
      <c r="BC101" s="54"/>
      <c r="BD101" s="323"/>
      <c r="BE101" s="323"/>
      <c r="BF101" s="323"/>
    </row>
    <row r="102" spans="1:58" s="13" customFormat="1" ht="72" hidden="1" customHeight="1">
      <c r="A102" s="325">
        <v>2</v>
      </c>
      <c r="B102" s="45">
        <v>176</v>
      </c>
      <c r="C102" s="24" t="s">
        <v>1828</v>
      </c>
      <c r="D102" s="166" t="s">
        <v>1747</v>
      </c>
      <c r="E102" s="163" t="s">
        <v>102</v>
      </c>
      <c r="F102" s="19">
        <v>2500000</v>
      </c>
      <c r="G102" s="20">
        <v>2</v>
      </c>
      <c r="H102" s="16">
        <f t="shared" si="21"/>
        <v>5000000</v>
      </c>
      <c r="I102" s="16">
        <f t="shared" si="22"/>
        <v>5000000</v>
      </c>
      <c r="J102" s="162">
        <f>L102/K102</f>
        <v>2500000</v>
      </c>
      <c r="K102" s="162">
        <v>2</v>
      </c>
      <c r="L102" s="162">
        <v>5000000</v>
      </c>
      <c r="M102" s="22" t="s">
        <v>293</v>
      </c>
      <c r="N102" s="53" t="s">
        <v>263</v>
      </c>
      <c r="O102" s="18" t="s">
        <v>263</v>
      </c>
      <c r="P102" s="18" t="s">
        <v>111</v>
      </c>
      <c r="Q102" s="20" t="s">
        <v>51</v>
      </c>
      <c r="R102" s="20" t="s">
        <v>51</v>
      </c>
      <c r="S102" s="17" t="s">
        <v>425</v>
      </c>
      <c r="T102" s="18" t="s">
        <v>294</v>
      </c>
      <c r="U102" s="21">
        <v>11455</v>
      </c>
      <c r="V102" s="21">
        <v>2100200185</v>
      </c>
      <c r="W102" s="21">
        <v>2100200185</v>
      </c>
      <c r="X102" s="14" t="s">
        <v>80</v>
      </c>
      <c r="Y102" s="18"/>
      <c r="Z102" s="22" t="s">
        <v>43</v>
      </c>
      <c r="AA102" s="22" t="s">
        <v>66</v>
      </c>
      <c r="AB102" s="23" t="s">
        <v>67</v>
      </c>
      <c r="AC102" s="23" t="s">
        <v>654</v>
      </c>
      <c r="AD102" s="22" t="s">
        <v>46</v>
      </c>
      <c r="AE102" s="33" t="s">
        <v>47</v>
      </c>
      <c r="AF102" s="22"/>
      <c r="AG102" s="35" t="s">
        <v>48</v>
      </c>
      <c r="AH102" s="29"/>
      <c r="AI102" s="29"/>
      <c r="AJ102" s="28" t="s">
        <v>49</v>
      </c>
      <c r="AK102" s="22">
        <v>82654</v>
      </c>
      <c r="AL102" s="119" t="s">
        <v>50</v>
      </c>
      <c r="AM102" s="32" t="s">
        <v>50</v>
      </c>
      <c r="AN102" s="32" t="s">
        <v>114</v>
      </c>
      <c r="AO102" s="115" t="s">
        <v>50</v>
      </c>
      <c r="AP102" s="32" t="s">
        <v>50</v>
      </c>
      <c r="AQ102" s="17"/>
      <c r="AR102" s="24"/>
      <c r="AS102" s="24"/>
      <c r="AT102" s="343"/>
      <c r="AU102" s="22"/>
      <c r="AV102" s="44"/>
      <c r="AW102" s="26"/>
      <c r="AX102" s="364"/>
      <c r="AY102" s="364"/>
      <c r="AZ102" s="364"/>
      <c r="BA102" s="364"/>
      <c r="BB102" s="323"/>
      <c r="BC102" s="54"/>
      <c r="BD102" s="323"/>
      <c r="BE102" s="323"/>
      <c r="BF102" s="323"/>
    </row>
    <row r="103" spans="1:58" s="13" customFormat="1" ht="72" hidden="1" customHeight="1">
      <c r="A103" s="325">
        <v>2</v>
      </c>
      <c r="B103" s="45">
        <v>177</v>
      </c>
      <c r="C103" s="24" t="s">
        <v>1802</v>
      </c>
      <c r="D103" s="166" t="s">
        <v>1705</v>
      </c>
      <c r="E103" s="163" t="s">
        <v>41</v>
      </c>
      <c r="F103" s="19">
        <v>1340000</v>
      </c>
      <c r="G103" s="20">
        <v>1</v>
      </c>
      <c r="H103" s="16">
        <f t="shared" si="21"/>
        <v>1340000</v>
      </c>
      <c r="I103" s="16">
        <f t="shared" si="22"/>
        <v>1340000</v>
      </c>
      <c r="J103" s="162">
        <f t="shared" ref="J103:J109" si="24">L103/K103</f>
        <v>1340000</v>
      </c>
      <c r="K103" s="162">
        <v>1</v>
      </c>
      <c r="L103" s="162">
        <v>1340000</v>
      </c>
      <c r="M103" s="22" t="s">
        <v>377</v>
      </c>
      <c r="N103" s="53" t="s">
        <v>378</v>
      </c>
      <c r="O103" s="18" t="s">
        <v>378</v>
      </c>
      <c r="P103" s="18" t="s">
        <v>111</v>
      </c>
      <c r="Q103" s="20" t="s">
        <v>57</v>
      </c>
      <c r="R103" s="20" t="s">
        <v>57</v>
      </c>
      <c r="S103" s="17" t="s">
        <v>425</v>
      </c>
      <c r="T103" s="18" t="s">
        <v>379</v>
      </c>
      <c r="U103" s="21">
        <v>11255</v>
      </c>
      <c r="V103" s="21">
        <v>2100200185</v>
      </c>
      <c r="W103" s="21">
        <v>2100200185</v>
      </c>
      <c r="X103" s="14" t="s">
        <v>475</v>
      </c>
      <c r="Y103" s="18"/>
      <c r="Z103" s="22" t="s">
        <v>43</v>
      </c>
      <c r="AA103" s="22" t="s">
        <v>44</v>
      </c>
      <c r="AB103" s="22" t="s">
        <v>45</v>
      </c>
      <c r="AC103" s="22" t="s">
        <v>713</v>
      </c>
      <c r="AD103" s="22" t="s">
        <v>46</v>
      </c>
      <c r="AE103" s="33" t="s">
        <v>47</v>
      </c>
      <c r="AF103" s="22"/>
      <c r="AG103" s="35" t="s">
        <v>48</v>
      </c>
      <c r="AH103" s="29"/>
      <c r="AI103" s="29"/>
      <c r="AJ103" s="28" t="s">
        <v>49</v>
      </c>
      <c r="AK103" s="22">
        <v>82655</v>
      </c>
      <c r="AL103" s="119" t="s">
        <v>50</v>
      </c>
      <c r="AM103" s="32" t="s">
        <v>50</v>
      </c>
      <c r="AN103" s="32" t="s">
        <v>114</v>
      </c>
      <c r="AO103" s="115" t="s">
        <v>50</v>
      </c>
      <c r="AP103" s="32" t="s">
        <v>50</v>
      </c>
      <c r="AQ103" s="29"/>
      <c r="AR103" s="24"/>
      <c r="AS103" s="24"/>
      <c r="AT103" s="343"/>
      <c r="AU103" s="22"/>
      <c r="AV103" s="44"/>
      <c r="AW103" s="26"/>
      <c r="AX103" s="364"/>
      <c r="AY103" s="364"/>
      <c r="AZ103" s="364"/>
      <c r="BA103" s="364"/>
      <c r="BB103" s="323"/>
      <c r="BC103" s="54"/>
      <c r="BD103" s="323"/>
      <c r="BE103" s="323"/>
      <c r="BF103" s="323"/>
    </row>
    <row r="104" spans="1:58" s="13" customFormat="1" ht="96" hidden="1" customHeight="1">
      <c r="A104" s="325">
        <v>2</v>
      </c>
      <c r="B104" s="45">
        <v>179</v>
      </c>
      <c r="C104" s="24" t="s">
        <v>1829</v>
      </c>
      <c r="D104" s="166" t="s">
        <v>1654</v>
      </c>
      <c r="E104" s="163" t="s">
        <v>81</v>
      </c>
      <c r="F104" s="19">
        <v>2000000</v>
      </c>
      <c r="G104" s="20">
        <v>1</v>
      </c>
      <c r="H104" s="16">
        <f t="shared" si="21"/>
        <v>2000000</v>
      </c>
      <c r="I104" s="16">
        <f t="shared" si="22"/>
        <v>2000000</v>
      </c>
      <c r="J104" s="162">
        <f t="shared" si="24"/>
        <v>2000000</v>
      </c>
      <c r="K104" s="162">
        <v>1</v>
      </c>
      <c r="L104" s="162">
        <v>2000000</v>
      </c>
      <c r="M104" s="22" t="s">
        <v>138</v>
      </c>
      <c r="N104" s="53" t="s">
        <v>139</v>
      </c>
      <c r="O104" s="18" t="s">
        <v>140</v>
      </c>
      <c r="P104" s="18" t="s">
        <v>127</v>
      </c>
      <c r="Q104" s="20" t="s">
        <v>42</v>
      </c>
      <c r="R104" s="20" t="s">
        <v>42</v>
      </c>
      <c r="S104" s="17" t="s">
        <v>425</v>
      </c>
      <c r="T104" s="18" t="s">
        <v>245</v>
      </c>
      <c r="U104" s="21">
        <v>10722</v>
      </c>
      <c r="V104" s="21">
        <v>2100200180</v>
      </c>
      <c r="W104" s="21">
        <v>2100200180</v>
      </c>
      <c r="X104" s="14" t="s">
        <v>475</v>
      </c>
      <c r="Y104" s="18" t="s">
        <v>100</v>
      </c>
      <c r="Z104" s="22" t="s">
        <v>43</v>
      </c>
      <c r="AA104" s="22" t="s">
        <v>53</v>
      </c>
      <c r="AB104" s="23" t="s">
        <v>54</v>
      </c>
      <c r="AC104" s="23" t="s">
        <v>626</v>
      </c>
      <c r="AD104" s="22" t="s">
        <v>46</v>
      </c>
      <c r="AE104" s="33" t="s">
        <v>47</v>
      </c>
      <c r="AF104" s="22"/>
      <c r="AG104" s="35" t="s">
        <v>48</v>
      </c>
      <c r="AH104" s="29"/>
      <c r="AI104" s="29"/>
      <c r="AJ104" s="28" t="s">
        <v>49</v>
      </c>
      <c r="AK104" s="22">
        <v>80136</v>
      </c>
      <c r="AL104" s="119" t="s">
        <v>50</v>
      </c>
      <c r="AM104" s="32" t="s">
        <v>50</v>
      </c>
      <c r="AN104" s="32" t="s">
        <v>114</v>
      </c>
      <c r="AO104" s="115" t="s">
        <v>50</v>
      </c>
      <c r="AP104" s="32" t="s">
        <v>50</v>
      </c>
      <c r="AQ104" s="29"/>
      <c r="AR104" s="24"/>
      <c r="AS104" s="24"/>
      <c r="AT104" s="343"/>
      <c r="AU104" s="22"/>
      <c r="AV104" s="44"/>
      <c r="AW104" s="26"/>
      <c r="AX104" s="364"/>
      <c r="AY104" s="364"/>
      <c r="AZ104" s="364"/>
      <c r="BA104" s="364"/>
      <c r="BB104" s="323"/>
      <c r="BC104" s="54"/>
      <c r="BD104" s="323"/>
      <c r="BE104" s="323"/>
      <c r="BF104" s="323"/>
    </row>
    <row r="105" spans="1:58" s="13" customFormat="1" ht="48" hidden="1" customHeight="1">
      <c r="A105" s="325">
        <v>2</v>
      </c>
      <c r="B105" s="45">
        <v>180</v>
      </c>
      <c r="C105" s="24" t="s">
        <v>1830</v>
      </c>
      <c r="D105" s="166" t="s">
        <v>1655</v>
      </c>
      <c r="E105" s="163" t="s">
        <v>81</v>
      </c>
      <c r="F105" s="19">
        <v>200000</v>
      </c>
      <c r="G105" s="20">
        <v>1</v>
      </c>
      <c r="H105" s="16">
        <f t="shared" si="21"/>
        <v>200000</v>
      </c>
      <c r="I105" s="16">
        <f t="shared" si="22"/>
        <v>200000</v>
      </c>
      <c r="J105" s="162">
        <f t="shared" si="24"/>
        <v>200000</v>
      </c>
      <c r="K105" s="162">
        <v>1</v>
      </c>
      <c r="L105" s="162">
        <v>200000</v>
      </c>
      <c r="M105" s="22" t="s">
        <v>214</v>
      </c>
      <c r="N105" s="53" t="s">
        <v>215</v>
      </c>
      <c r="O105" s="18" t="s">
        <v>209</v>
      </c>
      <c r="P105" s="18" t="s">
        <v>127</v>
      </c>
      <c r="Q105" s="20" t="s">
        <v>51</v>
      </c>
      <c r="R105" s="20" t="s">
        <v>51</v>
      </c>
      <c r="S105" s="17" t="s">
        <v>425</v>
      </c>
      <c r="T105" s="18" t="s">
        <v>282</v>
      </c>
      <c r="U105" s="21">
        <v>11241</v>
      </c>
      <c r="V105" s="21">
        <v>2100200179</v>
      </c>
      <c r="W105" s="21">
        <v>2100200179</v>
      </c>
      <c r="X105" s="14" t="s">
        <v>475</v>
      </c>
      <c r="Y105" s="18"/>
      <c r="Z105" s="22" t="s">
        <v>43</v>
      </c>
      <c r="AA105" s="22" t="s">
        <v>66</v>
      </c>
      <c r="AB105" s="23" t="s">
        <v>67</v>
      </c>
      <c r="AC105" s="23" t="s">
        <v>647</v>
      </c>
      <c r="AD105" s="22" t="s">
        <v>90</v>
      </c>
      <c r="AE105" s="33" t="s">
        <v>47</v>
      </c>
      <c r="AF105" s="22"/>
      <c r="AG105" s="35"/>
      <c r="AH105" s="29"/>
      <c r="AI105" s="29"/>
      <c r="AJ105" s="28" t="s">
        <v>89</v>
      </c>
      <c r="AK105" s="22">
        <v>83098</v>
      </c>
      <c r="AL105" s="119" t="s">
        <v>50</v>
      </c>
      <c r="AM105" s="32" t="s">
        <v>50</v>
      </c>
      <c r="AN105" s="32" t="s">
        <v>114</v>
      </c>
      <c r="AO105" s="115" t="s">
        <v>50</v>
      </c>
      <c r="AP105" s="32" t="s">
        <v>50</v>
      </c>
      <c r="AQ105" s="29"/>
      <c r="AR105" s="24"/>
      <c r="AS105" s="24"/>
      <c r="AT105" s="343"/>
      <c r="AU105" s="22"/>
      <c r="AV105" s="42"/>
      <c r="AW105" s="26"/>
      <c r="AX105" s="364"/>
      <c r="AY105" s="364"/>
      <c r="AZ105" s="364"/>
      <c r="BA105" s="364"/>
      <c r="BB105" s="323"/>
      <c r="BC105" s="54"/>
      <c r="BD105" s="323"/>
      <c r="BE105" s="323"/>
      <c r="BF105" s="323"/>
    </row>
    <row r="106" spans="1:58" s="13" customFormat="1" ht="72" hidden="1" customHeight="1">
      <c r="A106" s="325">
        <v>2</v>
      </c>
      <c r="B106" s="45">
        <v>181</v>
      </c>
      <c r="C106" s="24" t="s">
        <v>1831</v>
      </c>
      <c r="D106" s="166" t="s">
        <v>1656</v>
      </c>
      <c r="E106" s="163" t="s">
        <v>41</v>
      </c>
      <c r="F106" s="19">
        <v>1400000</v>
      </c>
      <c r="G106" s="20">
        <v>1</v>
      </c>
      <c r="H106" s="16">
        <f t="shared" si="21"/>
        <v>1400000</v>
      </c>
      <c r="I106" s="16">
        <f t="shared" si="22"/>
        <v>1400000</v>
      </c>
      <c r="J106" s="162">
        <f t="shared" si="24"/>
        <v>1400000</v>
      </c>
      <c r="K106" s="162">
        <v>1</v>
      </c>
      <c r="L106" s="162">
        <v>1400000</v>
      </c>
      <c r="M106" s="22" t="s">
        <v>219</v>
      </c>
      <c r="N106" s="53" t="s">
        <v>211</v>
      </c>
      <c r="O106" s="18" t="s">
        <v>211</v>
      </c>
      <c r="P106" s="18" t="s">
        <v>127</v>
      </c>
      <c r="Q106" s="20" t="s">
        <v>55</v>
      </c>
      <c r="R106" s="20" t="s">
        <v>55</v>
      </c>
      <c r="S106" s="17" t="s">
        <v>425</v>
      </c>
      <c r="T106" s="18" t="s">
        <v>283</v>
      </c>
      <c r="U106" s="21">
        <v>11240</v>
      </c>
      <c r="V106" s="21">
        <v>2100200179</v>
      </c>
      <c r="W106" s="21">
        <v>2100200179</v>
      </c>
      <c r="X106" s="14" t="s">
        <v>475</v>
      </c>
      <c r="Y106" s="18" t="s">
        <v>100</v>
      </c>
      <c r="Z106" s="22" t="s">
        <v>43</v>
      </c>
      <c r="AA106" s="22" t="s">
        <v>66</v>
      </c>
      <c r="AB106" s="23" t="s">
        <v>67</v>
      </c>
      <c r="AC106" s="23" t="s">
        <v>650</v>
      </c>
      <c r="AD106" s="22" t="s">
        <v>46</v>
      </c>
      <c r="AE106" s="33" t="s">
        <v>47</v>
      </c>
      <c r="AF106" s="22"/>
      <c r="AG106" s="35" t="s">
        <v>48</v>
      </c>
      <c r="AH106" s="29"/>
      <c r="AI106" s="29"/>
      <c r="AJ106" s="28" t="s">
        <v>49</v>
      </c>
      <c r="AK106" s="22">
        <v>80137</v>
      </c>
      <c r="AL106" s="119" t="s">
        <v>50</v>
      </c>
      <c r="AM106" s="32" t="s">
        <v>50</v>
      </c>
      <c r="AN106" s="32" t="s">
        <v>114</v>
      </c>
      <c r="AO106" s="115" t="s">
        <v>50</v>
      </c>
      <c r="AP106" s="32" t="s">
        <v>50</v>
      </c>
      <c r="AQ106" s="17"/>
      <c r="AR106" s="24"/>
      <c r="AS106" s="24"/>
      <c r="AT106" s="343"/>
      <c r="AU106" s="22"/>
      <c r="AV106" s="44"/>
      <c r="AW106" s="26"/>
      <c r="AX106" s="364"/>
      <c r="AY106" s="364"/>
      <c r="AZ106" s="364"/>
      <c r="BA106" s="364"/>
      <c r="BB106" s="323"/>
      <c r="BC106" s="54"/>
      <c r="BD106" s="323"/>
      <c r="BE106" s="323"/>
      <c r="BF106" s="323"/>
    </row>
    <row r="107" spans="1:58" s="13" customFormat="1" ht="72" hidden="1" customHeight="1">
      <c r="A107" s="325">
        <v>2</v>
      </c>
      <c r="B107" s="45">
        <v>183</v>
      </c>
      <c r="C107" s="24" t="s">
        <v>105</v>
      </c>
      <c r="D107" s="166" t="s">
        <v>1657</v>
      </c>
      <c r="E107" s="163" t="s">
        <v>102</v>
      </c>
      <c r="F107" s="19">
        <v>1760000</v>
      </c>
      <c r="G107" s="20">
        <v>1</v>
      </c>
      <c r="H107" s="16">
        <f t="shared" si="21"/>
        <v>1760000</v>
      </c>
      <c r="I107" s="16">
        <f t="shared" si="22"/>
        <v>1760000</v>
      </c>
      <c r="J107" s="162">
        <f t="shared" si="24"/>
        <v>1760000</v>
      </c>
      <c r="K107" s="162">
        <v>1</v>
      </c>
      <c r="L107" s="162">
        <v>1760000</v>
      </c>
      <c r="M107" s="22" t="s">
        <v>219</v>
      </c>
      <c r="N107" s="53" t="s">
        <v>211</v>
      </c>
      <c r="O107" s="18" t="s">
        <v>211</v>
      </c>
      <c r="P107" s="18" t="s">
        <v>127</v>
      </c>
      <c r="Q107" s="20" t="s">
        <v>55</v>
      </c>
      <c r="R107" s="20" t="s">
        <v>55</v>
      </c>
      <c r="S107" s="17" t="s">
        <v>425</v>
      </c>
      <c r="T107" s="18" t="s">
        <v>296</v>
      </c>
      <c r="U107" s="21">
        <v>11240</v>
      </c>
      <c r="V107" s="21">
        <v>2100200179</v>
      </c>
      <c r="W107" s="21">
        <v>2100200179</v>
      </c>
      <c r="X107" s="14" t="s">
        <v>475</v>
      </c>
      <c r="Y107" s="18" t="s">
        <v>100</v>
      </c>
      <c r="Z107" s="22" t="s">
        <v>43</v>
      </c>
      <c r="AA107" s="22" t="s">
        <v>66</v>
      </c>
      <c r="AB107" s="23" t="s">
        <v>67</v>
      </c>
      <c r="AC107" s="23" t="s">
        <v>655</v>
      </c>
      <c r="AD107" s="22" t="s">
        <v>46</v>
      </c>
      <c r="AE107" s="33" t="s">
        <v>47</v>
      </c>
      <c r="AF107" s="22"/>
      <c r="AG107" s="35" t="s">
        <v>48</v>
      </c>
      <c r="AH107" s="29"/>
      <c r="AI107" s="29"/>
      <c r="AJ107" s="28" t="s">
        <v>49</v>
      </c>
      <c r="AK107" s="22">
        <v>80157</v>
      </c>
      <c r="AL107" s="119" t="s">
        <v>50</v>
      </c>
      <c r="AM107" s="32" t="s">
        <v>50</v>
      </c>
      <c r="AN107" s="32" t="s">
        <v>114</v>
      </c>
      <c r="AO107" s="115" t="s">
        <v>50</v>
      </c>
      <c r="AP107" s="32" t="s">
        <v>50</v>
      </c>
      <c r="AQ107" s="17"/>
      <c r="AR107" s="24"/>
      <c r="AS107" s="24"/>
      <c r="AT107" s="343"/>
      <c r="AU107" s="22"/>
      <c r="AV107" s="44"/>
      <c r="AW107" s="26"/>
      <c r="AX107" s="364"/>
      <c r="AY107" s="364"/>
      <c r="AZ107" s="364"/>
      <c r="BA107" s="364"/>
      <c r="BB107" s="323"/>
      <c r="BC107" s="54"/>
      <c r="BD107" s="323"/>
      <c r="BE107" s="323"/>
      <c r="BF107" s="323"/>
    </row>
    <row r="108" spans="1:58" s="13" customFormat="1" ht="96" hidden="1" customHeight="1">
      <c r="A108" s="325">
        <v>2</v>
      </c>
      <c r="B108" s="45">
        <v>184</v>
      </c>
      <c r="C108" s="24" t="s">
        <v>1832</v>
      </c>
      <c r="D108" s="166" t="s">
        <v>1658</v>
      </c>
      <c r="E108" s="163" t="s">
        <v>41</v>
      </c>
      <c r="F108" s="19">
        <v>2000000</v>
      </c>
      <c r="G108" s="20">
        <v>1</v>
      </c>
      <c r="H108" s="16">
        <f t="shared" si="21"/>
        <v>2000000</v>
      </c>
      <c r="I108" s="16">
        <f t="shared" si="22"/>
        <v>2000000</v>
      </c>
      <c r="J108" s="162">
        <f t="shared" si="24"/>
        <v>2000000</v>
      </c>
      <c r="K108" s="162">
        <v>1</v>
      </c>
      <c r="L108" s="162">
        <v>2000000</v>
      </c>
      <c r="M108" s="22" t="s">
        <v>138</v>
      </c>
      <c r="N108" s="53" t="s">
        <v>139</v>
      </c>
      <c r="O108" s="18" t="s">
        <v>140</v>
      </c>
      <c r="P108" s="18" t="s">
        <v>127</v>
      </c>
      <c r="Q108" s="20" t="s">
        <v>42</v>
      </c>
      <c r="R108" s="20" t="s">
        <v>42</v>
      </c>
      <c r="S108" s="17" t="s">
        <v>425</v>
      </c>
      <c r="T108" s="18" t="s">
        <v>298</v>
      </c>
      <c r="U108" s="21">
        <v>10722</v>
      </c>
      <c r="V108" s="21">
        <v>2100200180</v>
      </c>
      <c r="W108" s="21">
        <v>2100200180</v>
      </c>
      <c r="X108" s="14" t="s">
        <v>475</v>
      </c>
      <c r="Y108" s="18" t="s">
        <v>100</v>
      </c>
      <c r="Z108" s="22" t="s">
        <v>43</v>
      </c>
      <c r="AA108" s="22" t="s">
        <v>66</v>
      </c>
      <c r="AB108" s="23" t="s">
        <v>67</v>
      </c>
      <c r="AC108" s="23" t="s">
        <v>657</v>
      </c>
      <c r="AD108" s="22" t="s">
        <v>46</v>
      </c>
      <c r="AE108" s="33" t="s">
        <v>47</v>
      </c>
      <c r="AF108" s="22"/>
      <c r="AG108" s="35" t="s">
        <v>48</v>
      </c>
      <c r="AH108" s="29"/>
      <c r="AI108" s="29"/>
      <c r="AJ108" s="28" t="s">
        <v>49</v>
      </c>
      <c r="AK108" s="22">
        <v>80158</v>
      </c>
      <c r="AL108" s="119" t="s">
        <v>50</v>
      </c>
      <c r="AM108" s="32" t="s">
        <v>50</v>
      </c>
      <c r="AN108" s="32" t="s">
        <v>114</v>
      </c>
      <c r="AO108" s="115" t="s">
        <v>50</v>
      </c>
      <c r="AP108" s="32" t="s">
        <v>50</v>
      </c>
      <c r="AQ108" s="29"/>
      <c r="AR108" s="24"/>
      <c r="AS108" s="24"/>
      <c r="AT108" s="343"/>
      <c r="AU108" s="22"/>
      <c r="AV108" s="44"/>
      <c r="AW108" s="26"/>
      <c r="AX108" s="364"/>
      <c r="AY108" s="364"/>
      <c r="AZ108" s="364"/>
      <c r="BA108" s="364"/>
      <c r="BB108" s="323"/>
      <c r="BC108" s="54"/>
      <c r="BD108" s="323"/>
      <c r="BE108" s="323"/>
      <c r="BF108" s="323"/>
    </row>
    <row r="109" spans="1:58" s="13" customFormat="1" ht="72" hidden="1" customHeight="1">
      <c r="A109" s="325">
        <v>2</v>
      </c>
      <c r="B109" s="45">
        <v>185</v>
      </c>
      <c r="C109" s="24" t="s">
        <v>1789</v>
      </c>
      <c r="D109" s="166" t="s">
        <v>1774</v>
      </c>
      <c r="E109" s="163" t="s">
        <v>41</v>
      </c>
      <c r="F109" s="19">
        <v>930000</v>
      </c>
      <c r="G109" s="20">
        <v>1</v>
      </c>
      <c r="H109" s="16">
        <f t="shared" si="21"/>
        <v>930000</v>
      </c>
      <c r="I109" s="16">
        <f t="shared" si="22"/>
        <v>930000</v>
      </c>
      <c r="J109" s="162">
        <f t="shared" si="24"/>
        <v>930000</v>
      </c>
      <c r="K109" s="162">
        <v>1</v>
      </c>
      <c r="L109" s="162">
        <v>930000</v>
      </c>
      <c r="M109" s="22" t="s">
        <v>229</v>
      </c>
      <c r="N109" s="53" t="s">
        <v>230</v>
      </c>
      <c r="O109" s="18" t="s">
        <v>231</v>
      </c>
      <c r="P109" s="18" t="s">
        <v>123</v>
      </c>
      <c r="Q109" s="20" t="s">
        <v>57</v>
      </c>
      <c r="R109" s="20" t="s">
        <v>57</v>
      </c>
      <c r="S109" s="18" t="s">
        <v>426</v>
      </c>
      <c r="T109" s="18" t="s">
        <v>338</v>
      </c>
      <c r="U109" s="21">
        <v>11246</v>
      </c>
      <c r="V109" s="21">
        <v>2100200182</v>
      </c>
      <c r="W109" s="21">
        <v>2100200182</v>
      </c>
      <c r="X109" s="14" t="s">
        <v>475</v>
      </c>
      <c r="Y109" s="18"/>
      <c r="Z109" s="22" t="s">
        <v>43</v>
      </c>
      <c r="AA109" s="22" t="s">
        <v>53</v>
      </c>
      <c r="AB109" s="23" t="s">
        <v>54</v>
      </c>
      <c r="AC109" s="23" t="s">
        <v>683</v>
      </c>
      <c r="AD109" s="22" t="s">
        <v>46</v>
      </c>
      <c r="AE109" s="33" t="s">
        <v>47</v>
      </c>
      <c r="AF109" s="22"/>
      <c r="AG109" s="35"/>
      <c r="AH109" s="29"/>
      <c r="AI109" s="29"/>
      <c r="AJ109" s="28" t="s">
        <v>49</v>
      </c>
      <c r="AK109" s="22">
        <v>87704</v>
      </c>
      <c r="AL109" s="119" t="s">
        <v>50</v>
      </c>
      <c r="AM109" s="32" t="s">
        <v>50</v>
      </c>
      <c r="AN109" s="32" t="s">
        <v>114</v>
      </c>
      <c r="AO109" s="115" t="s">
        <v>50</v>
      </c>
      <c r="AP109" s="32" t="s">
        <v>50</v>
      </c>
      <c r="AQ109" s="29"/>
      <c r="AR109" s="24"/>
      <c r="AS109" s="24"/>
      <c r="AT109" s="343"/>
      <c r="AU109" s="22"/>
      <c r="AV109" s="359" t="s">
        <v>1751</v>
      </c>
      <c r="AW109" s="26" t="s">
        <v>1783</v>
      </c>
      <c r="AX109" s="364"/>
      <c r="AY109" s="364"/>
      <c r="AZ109" s="364"/>
      <c r="BA109" s="364"/>
      <c r="BB109" s="323"/>
      <c r="BC109" s="54"/>
      <c r="BD109" s="323"/>
      <c r="BE109" s="323"/>
      <c r="BF109" s="323"/>
    </row>
    <row r="110" spans="1:58" s="13" customFormat="1" ht="96" hidden="1" customHeight="1">
      <c r="A110" s="325">
        <v>2</v>
      </c>
      <c r="B110" s="45">
        <v>186</v>
      </c>
      <c r="C110" s="24" t="s">
        <v>1833</v>
      </c>
      <c r="D110" s="166" t="s">
        <v>1744</v>
      </c>
      <c r="E110" s="163" t="s">
        <v>74</v>
      </c>
      <c r="F110" s="19">
        <v>460000</v>
      </c>
      <c r="G110" s="20">
        <v>2</v>
      </c>
      <c r="H110" s="16">
        <f t="shared" si="21"/>
        <v>920000</v>
      </c>
      <c r="I110" s="16">
        <f t="shared" si="22"/>
        <v>920000</v>
      </c>
      <c r="J110" s="162">
        <f>L110/K110</f>
        <v>460000</v>
      </c>
      <c r="K110" s="162">
        <v>2</v>
      </c>
      <c r="L110" s="162">
        <v>920000</v>
      </c>
      <c r="M110" s="22" t="s">
        <v>344</v>
      </c>
      <c r="N110" s="53" t="s">
        <v>345</v>
      </c>
      <c r="O110" s="18" t="s">
        <v>257</v>
      </c>
      <c r="P110" s="18" t="s">
        <v>123</v>
      </c>
      <c r="Q110" s="20" t="s">
        <v>55</v>
      </c>
      <c r="R110" s="20" t="s">
        <v>55</v>
      </c>
      <c r="S110" s="17" t="s">
        <v>425</v>
      </c>
      <c r="T110" s="18" t="s">
        <v>346</v>
      </c>
      <c r="U110" s="21">
        <v>11247</v>
      </c>
      <c r="V110" s="21">
        <v>2100200182</v>
      </c>
      <c r="W110" s="21">
        <v>2100200182</v>
      </c>
      <c r="X110" s="14" t="s">
        <v>475</v>
      </c>
      <c r="Y110" s="18"/>
      <c r="Z110" s="22" t="s">
        <v>43</v>
      </c>
      <c r="AA110" s="22" t="s">
        <v>1</v>
      </c>
      <c r="AB110" s="23" t="s">
        <v>224</v>
      </c>
      <c r="AC110" s="23" t="s">
        <v>686</v>
      </c>
      <c r="AD110" s="22" t="s">
        <v>60</v>
      </c>
      <c r="AE110" s="33" t="s">
        <v>47</v>
      </c>
      <c r="AF110" s="22"/>
      <c r="AG110" s="35"/>
      <c r="AH110" s="29"/>
      <c r="AI110" s="29"/>
      <c r="AJ110" s="28" t="s">
        <v>49</v>
      </c>
      <c r="AK110" s="22">
        <v>87707</v>
      </c>
      <c r="AL110" s="119" t="s">
        <v>50</v>
      </c>
      <c r="AM110" s="32" t="s">
        <v>50</v>
      </c>
      <c r="AN110" s="32" t="s">
        <v>114</v>
      </c>
      <c r="AO110" s="115" t="s">
        <v>50</v>
      </c>
      <c r="AP110" s="32" t="s">
        <v>50</v>
      </c>
      <c r="AQ110" s="17"/>
      <c r="AR110" s="24"/>
      <c r="AS110" s="24"/>
      <c r="AT110" s="343"/>
      <c r="AU110" s="22"/>
      <c r="AV110" s="42"/>
      <c r="AW110" s="26"/>
      <c r="AX110" s="364"/>
      <c r="AY110" s="364"/>
      <c r="AZ110" s="364"/>
      <c r="BA110" s="364"/>
      <c r="BB110" s="323"/>
      <c r="BC110" s="54"/>
      <c r="BD110" s="323"/>
      <c r="BE110" s="323"/>
      <c r="BF110" s="323"/>
    </row>
    <row r="111" spans="1:58" s="13" customFormat="1" ht="72" hidden="1" customHeight="1">
      <c r="A111" s="325">
        <v>2</v>
      </c>
      <c r="B111" s="45">
        <v>187</v>
      </c>
      <c r="C111" s="24" t="s">
        <v>1800</v>
      </c>
      <c r="D111" s="166" t="s">
        <v>1695</v>
      </c>
      <c r="E111" s="163" t="s">
        <v>41</v>
      </c>
      <c r="F111" s="19">
        <v>75000</v>
      </c>
      <c r="G111" s="20">
        <v>1</v>
      </c>
      <c r="H111" s="16">
        <f t="shared" si="21"/>
        <v>75000</v>
      </c>
      <c r="I111" s="16">
        <f t="shared" si="22"/>
        <v>75000</v>
      </c>
      <c r="J111" s="162">
        <f t="shared" ref="J111:J112" si="25">L111/K111</f>
        <v>75000</v>
      </c>
      <c r="K111" s="162">
        <v>1</v>
      </c>
      <c r="L111" s="162">
        <v>75000</v>
      </c>
      <c r="M111" s="22" t="s">
        <v>344</v>
      </c>
      <c r="N111" s="53" t="s">
        <v>345</v>
      </c>
      <c r="O111" s="18" t="s">
        <v>257</v>
      </c>
      <c r="P111" s="18" t="s">
        <v>123</v>
      </c>
      <c r="Q111" s="20" t="s">
        <v>55</v>
      </c>
      <c r="R111" s="20" t="s">
        <v>55</v>
      </c>
      <c r="S111" s="17" t="s">
        <v>425</v>
      </c>
      <c r="T111" s="18" t="s">
        <v>347</v>
      </c>
      <c r="U111" s="21">
        <v>11247</v>
      </c>
      <c r="V111" s="21">
        <v>2100200182</v>
      </c>
      <c r="W111" s="21">
        <v>2100200182</v>
      </c>
      <c r="X111" s="14" t="s">
        <v>475</v>
      </c>
      <c r="Y111" s="18"/>
      <c r="Z111" s="22" t="s">
        <v>43</v>
      </c>
      <c r="AA111" s="22" t="s">
        <v>53</v>
      </c>
      <c r="AB111" s="23" t="s">
        <v>54</v>
      </c>
      <c r="AC111" s="23" t="s">
        <v>687</v>
      </c>
      <c r="AD111" s="22" t="s">
        <v>46</v>
      </c>
      <c r="AE111" s="33" t="s">
        <v>91</v>
      </c>
      <c r="AF111" s="22"/>
      <c r="AG111" s="35"/>
      <c r="AH111" s="29"/>
      <c r="AI111" s="29"/>
      <c r="AJ111" s="28" t="s">
        <v>49</v>
      </c>
      <c r="AK111" s="22">
        <v>87708</v>
      </c>
      <c r="AL111" s="119" t="s">
        <v>50</v>
      </c>
      <c r="AM111" s="32" t="s">
        <v>50</v>
      </c>
      <c r="AN111" s="32" t="s">
        <v>114</v>
      </c>
      <c r="AO111" s="115" t="s">
        <v>50</v>
      </c>
      <c r="AP111" s="32" t="s">
        <v>50</v>
      </c>
      <c r="AQ111" s="29"/>
      <c r="AR111" s="24"/>
      <c r="AS111" s="24"/>
      <c r="AT111" s="343"/>
      <c r="AU111" s="22"/>
      <c r="AV111" s="44"/>
      <c r="AW111" s="26"/>
      <c r="AX111" s="364"/>
      <c r="AY111" s="364"/>
      <c r="AZ111" s="364"/>
      <c r="BA111" s="364"/>
      <c r="BB111" s="323"/>
      <c r="BC111" s="54"/>
      <c r="BD111" s="323"/>
      <c r="BE111" s="323"/>
      <c r="BF111" s="323"/>
    </row>
    <row r="112" spans="1:58" s="13" customFormat="1" ht="72" hidden="1" customHeight="1">
      <c r="A112" s="325">
        <v>2</v>
      </c>
      <c r="B112" s="45">
        <v>188</v>
      </c>
      <c r="C112" s="24" t="s">
        <v>1834</v>
      </c>
      <c r="D112" s="166" t="s">
        <v>1696</v>
      </c>
      <c r="E112" s="163" t="s">
        <v>41</v>
      </c>
      <c r="F112" s="19">
        <v>98000</v>
      </c>
      <c r="G112" s="20">
        <v>1</v>
      </c>
      <c r="H112" s="16">
        <f t="shared" si="21"/>
        <v>98000</v>
      </c>
      <c r="I112" s="16">
        <f t="shared" si="22"/>
        <v>98000</v>
      </c>
      <c r="J112" s="162">
        <f t="shared" si="25"/>
        <v>98000</v>
      </c>
      <c r="K112" s="162">
        <v>1</v>
      </c>
      <c r="L112" s="162">
        <v>98000</v>
      </c>
      <c r="M112" s="22" t="s">
        <v>344</v>
      </c>
      <c r="N112" s="53" t="s">
        <v>345</v>
      </c>
      <c r="O112" s="18" t="s">
        <v>257</v>
      </c>
      <c r="P112" s="18" t="s">
        <v>123</v>
      </c>
      <c r="Q112" s="20" t="s">
        <v>55</v>
      </c>
      <c r="R112" s="20" t="s">
        <v>55</v>
      </c>
      <c r="S112" s="17" t="s">
        <v>425</v>
      </c>
      <c r="T112" s="18" t="s">
        <v>348</v>
      </c>
      <c r="U112" s="21">
        <v>11247</v>
      </c>
      <c r="V112" s="21">
        <v>2100200182</v>
      </c>
      <c r="W112" s="21">
        <v>2100200182</v>
      </c>
      <c r="X112" s="14" t="s">
        <v>475</v>
      </c>
      <c r="Y112" s="18"/>
      <c r="Z112" s="22" t="s">
        <v>43</v>
      </c>
      <c r="AA112" s="22" t="s">
        <v>44</v>
      </c>
      <c r="AB112" s="22" t="s">
        <v>45</v>
      </c>
      <c r="AC112" s="22" t="s">
        <v>688</v>
      </c>
      <c r="AD112" s="22" t="s">
        <v>90</v>
      </c>
      <c r="AE112" s="33" t="s">
        <v>91</v>
      </c>
      <c r="AF112" s="22"/>
      <c r="AG112" s="35"/>
      <c r="AH112" s="29"/>
      <c r="AI112" s="29"/>
      <c r="AJ112" s="28" t="s">
        <v>89</v>
      </c>
      <c r="AK112" s="22">
        <v>87709</v>
      </c>
      <c r="AL112" s="119" t="s">
        <v>50</v>
      </c>
      <c r="AM112" s="32" t="s">
        <v>50</v>
      </c>
      <c r="AN112" s="32" t="s">
        <v>114</v>
      </c>
      <c r="AO112" s="115" t="s">
        <v>50</v>
      </c>
      <c r="AP112" s="32" t="s">
        <v>50</v>
      </c>
      <c r="AQ112" s="29"/>
      <c r="AR112" s="24"/>
      <c r="AS112" s="24"/>
      <c r="AT112" s="343"/>
      <c r="AU112" s="22"/>
      <c r="AV112" s="44"/>
      <c r="AW112" s="26"/>
      <c r="AX112" s="364"/>
      <c r="AY112" s="364"/>
      <c r="AZ112" s="364"/>
      <c r="BA112" s="364"/>
      <c r="BB112" s="323"/>
      <c r="BC112" s="54"/>
      <c r="BD112" s="323"/>
      <c r="BE112" s="323"/>
      <c r="BF112" s="323"/>
    </row>
    <row r="113" spans="1:58" s="13" customFormat="1" ht="72" hidden="1" customHeight="1">
      <c r="A113" s="325">
        <v>2</v>
      </c>
      <c r="B113" s="45">
        <v>191</v>
      </c>
      <c r="C113" s="24" t="s">
        <v>1799</v>
      </c>
      <c r="D113" s="166" t="s">
        <v>1745</v>
      </c>
      <c r="E113" s="163" t="s">
        <v>41</v>
      </c>
      <c r="F113" s="19">
        <v>500000</v>
      </c>
      <c r="G113" s="20">
        <v>2</v>
      </c>
      <c r="H113" s="16">
        <f t="shared" si="21"/>
        <v>1000000</v>
      </c>
      <c r="I113" s="16">
        <f t="shared" si="22"/>
        <v>1000000</v>
      </c>
      <c r="J113" s="162">
        <f>L113/K113</f>
        <v>500000</v>
      </c>
      <c r="K113" s="162">
        <v>2</v>
      </c>
      <c r="L113" s="162">
        <v>1000000</v>
      </c>
      <c r="M113" s="22" t="s">
        <v>289</v>
      </c>
      <c r="N113" s="53" t="s">
        <v>109</v>
      </c>
      <c r="O113" s="18" t="s">
        <v>290</v>
      </c>
      <c r="P113" s="18" t="s">
        <v>123</v>
      </c>
      <c r="Q113" s="20" t="s">
        <v>51</v>
      </c>
      <c r="R113" s="20" t="s">
        <v>51</v>
      </c>
      <c r="S113" s="18" t="s">
        <v>426</v>
      </c>
      <c r="T113" s="18" t="s">
        <v>349</v>
      </c>
      <c r="U113" s="21">
        <v>11248</v>
      </c>
      <c r="V113" s="21">
        <v>2100200182</v>
      </c>
      <c r="W113" s="21">
        <v>2100200182</v>
      </c>
      <c r="X113" s="14" t="s">
        <v>475</v>
      </c>
      <c r="Y113" s="18"/>
      <c r="Z113" s="22" t="s">
        <v>43</v>
      </c>
      <c r="AA113" s="22" t="s">
        <v>66</v>
      </c>
      <c r="AB113" s="23" t="s">
        <v>67</v>
      </c>
      <c r="AC113" s="23" t="s">
        <v>689</v>
      </c>
      <c r="AD113" s="22" t="s">
        <v>46</v>
      </c>
      <c r="AE113" s="33" t="s">
        <v>47</v>
      </c>
      <c r="AF113" s="22"/>
      <c r="AG113" s="35"/>
      <c r="AH113" s="29"/>
      <c r="AI113" s="29"/>
      <c r="AJ113" s="28" t="s">
        <v>49</v>
      </c>
      <c r="AK113" s="22">
        <v>87712</v>
      </c>
      <c r="AL113" s="119" t="s">
        <v>50</v>
      </c>
      <c r="AM113" s="32" t="s">
        <v>50</v>
      </c>
      <c r="AN113" s="32" t="s">
        <v>114</v>
      </c>
      <c r="AO113" s="115" t="s">
        <v>50</v>
      </c>
      <c r="AP113" s="32" t="s">
        <v>50</v>
      </c>
      <c r="AQ113" s="29"/>
      <c r="AR113" s="24"/>
      <c r="AS113" s="24"/>
      <c r="AT113" s="343"/>
      <c r="AU113" s="22"/>
      <c r="AV113" s="42"/>
      <c r="AW113" s="26"/>
      <c r="AX113" s="364"/>
      <c r="AY113" s="364"/>
      <c r="AZ113" s="364"/>
      <c r="BA113" s="364"/>
      <c r="BB113" s="323"/>
      <c r="BC113" s="54"/>
      <c r="BD113" s="323"/>
      <c r="BE113" s="323"/>
      <c r="BF113" s="323"/>
    </row>
    <row r="114" spans="1:58" s="13" customFormat="1" ht="50.4" customHeight="1">
      <c r="A114" s="325">
        <v>2</v>
      </c>
      <c r="B114" s="45">
        <v>192</v>
      </c>
      <c r="C114" s="24" t="s">
        <v>1815</v>
      </c>
      <c r="D114" s="166" t="s">
        <v>1713</v>
      </c>
      <c r="E114" s="163" t="s">
        <v>56</v>
      </c>
      <c r="F114" s="19">
        <v>2100000</v>
      </c>
      <c r="G114" s="20">
        <v>1</v>
      </c>
      <c r="H114" s="16">
        <f t="shared" si="21"/>
        <v>2100000</v>
      </c>
      <c r="I114" s="16">
        <f t="shared" si="22"/>
        <v>2100000</v>
      </c>
      <c r="J114" s="162">
        <f t="shared" ref="J114:J117" si="26">L114/K114</f>
        <v>2100000</v>
      </c>
      <c r="K114" s="162">
        <v>1</v>
      </c>
      <c r="L114" s="162">
        <v>2100000</v>
      </c>
      <c r="M114" s="22" t="s">
        <v>147</v>
      </c>
      <c r="N114" s="53" t="s">
        <v>148</v>
      </c>
      <c r="O114" s="18" t="s">
        <v>149</v>
      </c>
      <c r="P114" s="18" t="s">
        <v>117</v>
      </c>
      <c r="Q114" s="20" t="s">
        <v>57</v>
      </c>
      <c r="R114" s="20" t="s">
        <v>57</v>
      </c>
      <c r="S114" s="17" t="s">
        <v>425</v>
      </c>
      <c r="T114" s="18" t="s">
        <v>150</v>
      </c>
      <c r="U114" s="21">
        <v>11269</v>
      </c>
      <c r="V114" s="21">
        <v>2100200189</v>
      </c>
      <c r="W114" s="21">
        <v>2100200189</v>
      </c>
      <c r="X114" s="14" t="s">
        <v>475</v>
      </c>
      <c r="Y114" s="18"/>
      <c r="Z114" s="23" t="s">
        <v>58</v>
      </c>
      <c r="AA114" s="22" t="s">
        <v>71</v>
      </c>
      <c r="AB114" s="23" t="s">
        <v>72</v>
      </c>
      <c r="AC114" s="23" t="s">
        <v>590</v>
      </c>
      <c r="AD114" s="22" t="s">
        <v>73</v>
      </c>
      <c r="AE114" s="33" t="s">
        <v>47</v>
      </c>
      <c r="AF114" s="22"/>
      <c r="AG114" s="35" t="s">
        <v>48</v>
      </c>
      <c r="AH114" s="29"/>
      <c r="AI114" s="29"/>
      <c r="AJ114" s="28" t="s">
        <v>49</v>
      </c>
      <c r="AK114" s="22">
        <v>88732</v>
      </c>
      <c r="AL114" s="119" t="s">
        <v>50</v>
      </c>
      <c r="AM114" s="32" t="s">
        <v>50</v>
      </c>
      <c r="AN114" s="32" t="s">
        <v>114</v>
      </c>
      <c r="AO114" s="115" t="s">
        <v>50</v>
      </c>
      <c r="AP114" s="32" t="s">
        <v>50</v>
      </c>
      <c r="AQ114" s="29"/>
      <c r="AR114" s="24"/>
      <c r="AS114" s="24"/>
      <c r="AT114" s="343"/>
      <c r="AU114" s="22"/>
      <c r="AV114" s="44"/>
      <c r="AW114" s="26"/>
      <c r="AX114" s="364"/>
      <c r="AY114" s="364"/>
      <c r="AZ114" s="364"/>
      <c r="BA114" s="364"/>
      <c r="BB114" s="323"/>
      <c r="BC114" s="54"/>
      <c r="BD114" s="323"/>
      <c r="BE114" s="323"/>
      <c r="BF114" s="323"/>
    </row>
    <row r="115" spans="1:58" s="13" customFormat="1" ht="67.2" customHeight="1">
      <c r="A115" s="325">
        <v>2</v>
      </c>
      <c r="B115" s="45">
        <v>193</v>
      </c>
      <c r="C115" s="24" t="s">
        <v>1835</v>
      </c>
      <c r="D115" s="166" t="s">
        <v>1714</v>
      </c>
      <c r="E115" s="163" t="s">
        <v>41</v>
      </c>
      <c r="F115" s="19">
        <v>2000000</v>
      </c>
      <c r="G115" s="20">
        <v>1</v>
      </c>
      <c r="H115" s="16">
        <f t="shared" si="21"/>
        <v>2000000</v>
      </c>
      <c r="I115" s="16">
        <f t="shared" si="22"/>
        <v>2000000</v>
      </c>
      <c r="J115" s="162">
        <f t="shared" si="26"/>
        <v>2000000</v>
      </c>
      <c r="K115" s="162">
        <v>1</v>
      </c>
      <c r="L115" s="162">
        <v>2000000</v>
      </c>
      <c r="M115" s="22" t="s">
        <v>115</v>
      </c>
      <c r="N115" s="53" t="s">
        <v>109</v>
      </c>
      <c r="O115" s="18" t="s">
        <v>116</v>
      </c>
      <c r="P115" s="18" t="s">
        <v>117</v>
      </c>
      <c r="Q115" s="20" t="s">
        <v>42</v>
      </c>
      <c r="R115" s="20" t="s">
        <v>42</v>
      </c>
      <c r="S115" s="17" t="s">
        <v>425</v>
      </c>
      <c r="T115" s="18" t="s">
        <v>151</v>
      </c>
      <c r="U115" s="21">
        <v>10727</v>
      </c>
      <c r="V115" s="21">
        <v>2100200190</v>
      </c>
      <c r="W115" s="21">
        <v>2100200190</v>
      </c>
      <c r="X115" s="14" t="s">
        <v>475</v>
      </c>
      <c r="Y115" s="18"/>
      <c r="Z115" s="22" t="s">
        <v>43</v>
      </c>
      <c r="AA115" s="22" t="s">
        <v>66</v>
      </c>
      <c r="AB115" s="23" t="s">
        <v>67</v>
      </c>
      <c r="AC115" s="23" t="s">
        <v>591</v>
      </c>
      <c r="AD115" s="22" t="s">
        <v>46</v>
      </c>
      <c r="AE115" s="33" t="s">
        <v>47</v>
      </c>
      <c r="AF115" s="22"/>
      <c r="AG115" s="35" t="s">
        <v>48</v>
      </c>
      <c r="AH115" s="29"/>
      <c r="AI115" s="29"/>
      <c r="AJ115" s="28" t="s">
        <v>49</v>
      </c>
      <c r="AK115" s="22">
        <v>88743</v>
      </c>
      <c r="AL115" s="119" t="s">
        <v>50</v>
      </c>
      <c r="AM115" s="32" t="s">
        <v>50</v>
      </c>
      <c r="AN115" s="32" t="s">
        <v>114</v>
      </c>
      <c r="AO115" s="115" t="s">
        <v>50</v>
      </c>
      <c r="AP115" s="32" t="s">
        <v>50</v>
      </c>
      <c r="AQ115" s="29"/>
      <c r="AR115" s="24"/>
      <c r="AS115" s="24"/>
      <c r="AT115" s="343"/>
      <c r="AU115" s="22"/>
      <c r="AV115" s="44"/>
      <c r="AW115" s="26"/>
      <c r="AX115" s="364"/>
      <c r="AY115" s="364"/>
      <c r="AZ115" s="364"/>
      <c r="BA115" s="364"/>
      <c r="BB115" s="323"/>
      <c r="BC115" s="54"/>
      <c r="BD115" s="323"/>
      <c r="BE115" s="323"/>
      <c r="BF115" s="323"/>
    </row>
    <row r="116" spans="1:58" s="13" customFormat="1" ht="68.400000000000006" customHeight="1">
      <c r="A116" s="325">
        <v>2</v>
      </c>
      <c r="B116" s="45">
        <v>194</v>
      </c>
      <c r="C116" s="24" t="s">
        <v>1836</v>
      </c>
      <c r="D116" s="166" t="s">
        <v>1777</v>
      </c>
      <c r="E116" s="163" t="s">
        <v>81</v>
      </c>
      <c r="F116" s="19">
        <v>3800000</v>
      </c>
      <c r="G116" s="20">
        <v>1</v>
      </c>
      <c r="H116" s="16">
        <f t="shared" si="21"/>
        <v>3800000</v>
      </c>
      <c r="I116" s="16">
        <f t="shared" si="22"/>
        <v>3800000</v>
      </c>
      <c r="J116" s="162">
        <f t="shared" si="26"/>
        <v>3800000</v>
      </c>
      <c r="K116" s="162">
        <v>1</v>
      </c>
      <c r="L116" s="162">
        <v>3800000</v>
      </c>
      <c r="M116" s="22" t="s">
        <v>115</v>
      </c>
      <c r="N116" s="53" t="s">
        <v>109</v>
      </c>
      <c r="O116" s="18" t="s">
        <v>116</v>
      </c>
      <c r="P116" s="18" t="s">
        <v>117</v>
      </c>
      <c r="Q116" s="20" t="s">
        <v>42</v>
      </c>
      <c r="R116" s="20" t="s">
        <v>42</v>
      </c>
      <c r="S116" s="17" t="s">
        <v>425</v>
      </c>
      <c r="T116" s="18" t="s">
        <v>155</v>
      </c>
      <c r="U116" s="21">
        <v>10727</v>
      </c>
      <c r="V116" s="21">
        <v>2100200190</v>
      </c>
      <c r="W116" s="21">
        <v>2100200190</v>
      </c>
      <c r="X116" s="14" t="s">
        <v>475</v>
      </c>
      <c r="Y116" s="18"/>
      <c r="Z116" s="22" t="s">
        <v>43</v>
      </c>
      <c r="AA116" s="22" t="s">
        <v>53</v>
      </c>
      <c r="AB116" s="23" t="s">
        <v>54</v>
      </c>
      <c r="AC116" s="23" t="s">
        <v>594</v>
      </c>
      <c r="AD116" s="22" t="s">
        <v>46</v>
      </c>
      <c r="AE116" s="33" t="s">
        <v>47</v>
      </c>
      <c r="AF116" s="22"/>
      <c r="AG116" s="35" t="s">
        <v>48</v>
      </c>
      <c r="AH116" s="29"/>
      <c r="AI116" s="29"/>
      <c r="AJ116" s="28" t="s">
        <v>49</v>
      </c>
      <c r="AK116" s="22">
        <v>88725</v>
      </c>
      <c r="AL116" s="119" t="s">
        <v>50</v>
      </c>
      <c r="AM116" s="32" t="s">
        <v>50</v>
      </c>
      <c r="AN116" s="32" t="s">
        <v>114</v>
      </c>
      <c r="AO116" s="115" t="s">
        <v>50</v>
      </c>
      <c r="AP116" s="32" t="s">
        <v>50</v>
      </c>
      <c r="AQ116" s="29"/>
      <c r="AR116" s="24"/>
      <c r="AS116" s="24"/>
      <c r="AT116" s="343"/>
      <c r="AU116" s="22"/>
      <c r="AV116" s="44"/>
      <c r="AW116" s="26"/>
      <c r="AX116" s="364"/>
      <c r="AY116" s="364"/>
      <c r="AZ116" s="364"/>
      <c r="BA116" s="364"/>
      <c r="BB116" s="323"/>
      <c r="BC116" s="54"/>
      <c r="BD116" s="323"/>
      <c r="BE116" s="323"/>
      <c r="BF116" s="323"/>
    </row>
    <row r="117" spans="1:58" s="13" customFormat="1" ht="73.2" customHeight="1">
      <c r="A117" s="325">
        <v>2</v>
      </c>
      <c r="B117" s="45">
        <v>195</v>
      </c>
      <c r="C117" s="24" t="s">
        <v>104</v>
      </c>
      <c r="D117" s="166" t="s">
        <v>1715</v>
      </c>
      <c r="E117" s="163" t="s">
        <v>74</v>
      </c>
      <c r="F117" s="19">
        <v>428000</v>
      </c>
      <c r="G117" s="20">
        <v>1</v>
      </c>
      <c r="H117" s="16">
        <f t="shared" si="21"/>
        <v>428000</v>
      </c>
      <c r="I117" s="16">
        <f t="shared" si="22"/>
        <v>428000</v>
      </c>
      <c r="J117" s="162">
        <f t="shared" si="26"/>
        <v>428000</v>
      </c>
      <c r="K117" s="162">
        <v>1</v>
      </c>
      <c r="L117" s="162">
        <v>428000</v>
      </c>
      <c r="M117" s="22" t="s">
        <v>192</v>
      </c>
      <c r="N117" s="53" t="s">
        <v>193</v>
      </c>
      <c r="O117" s="18" t="s">
        <v>194</v>
      </c>
      <c r="P117" s="18" t="s">
        <v>117</v>
      </c>
      <c r="Q117" s="20" t="s">
        <v>57</v>
      </c>
      <c r="R117" s="20" t="s">
        <v>57</v>
      </c>
      <c r="S117" s="18" t="s">
        <v>426</v>
      </c>
      <c r="T117" s="18" t="s">
        <v>195</v>
      </c>
      <c r="U117" s="21">
        <v>11267</v>
      </c>
      <c r="V117" s="21">
        <v>2100200189</v>
      </c>
      <c r="W117" s="21">
        <v>2100200189</v>
      </c>
      <c r="X117" s="14" t="s">
        <v>475</v>
      </c>
      <c r="Y117" s="18"/>
      <c r="Z117" s="22" t="s">
        <v>43</v>
      </c>
      <c r="AA117" s="22" t="s">
        <v>76</v>
      </c>
      <c r="AB117" s="23" t="s">
        <v>77</v>
      </c>
      <c r="AC117" s="23" t="s">
        <v>608</v>
      </c>
      <c r="AD117" s="22" t="s">
        <v>73</v>
      </c>
      <c r="AE117" s="33" t="s">
        <v>47</v>
      </c>
      <c r="AF117" s="22"/>
      <c r="AG117" s="35"/>
      <c r="AH117" s="29"/>
      <c r="AI117" s="29"/>
      <c r="AJ117" s="28" t="s">
        <v>49</v>
      </c>
      <c r="AK117" s="22">
        <v>88734</v>
      </c>
      <c r="AL117" s="119" t="s">
        <v>50</v>
      </c>
      <c r="AM117" s="32" t="s">
        <v>50</v>
      </c>
      <c r="AN117" s="32" t="s">
        <v>114</v>
      </c>
      <c r="AO117" s="115" t="s">
        <v>50</v>
      </c>
      <c r="AP117" s="32" t="s">
        <v>50</v>
      </c>
      <c r="AQ117" s="29"/>
      <c r="AR117" s="24"/>
      <c r="AS117" s="24"/>
      <c r="AT117" s="343"/>
      <c r="AU117" s="22"/>
      <c r="AV117" s="44"/>
      <c r="AW117" s="26"/>
      <c r="AX117" s="364"/>
      <c r="AY117" s="364"/>
      <c r="AZ117" s="364"/>
      <c r="BA117" s="364"/>
      <c r="BB117" s="323"/>
      <c r="BC117" s="54"/>
      <c r="BD117" s="323"/>
      <c r="BE117" s="323"/>
      <c r="BF117" s="323"/>
    </row>
    <row r="118" spans="1:58" s="13" customFormat="1" ht="75" customHeight="1">
      <c r="A118" s="325">
        <v>2</v>
      </c>
      <c r="B118" s="45">
        <v>196</v>
      </c>
      <c r="C118" s="24" t="s">
        <v>104</v>
      </c>
      <c r="D118" s="166" t="s">
        <v>1748</v>
      </c>
      <c r="E118" s="163" t="s">
        <v>74</v>
      </c>
      <c r="F118" s="19">
        <v>428000</v>
      </c>
      <c r="G118" s="20">
        <v>2</v>
      </c>
      <c r="H118" s="16">
        <f t="shared" si="21"/>
        <v>856000</v>
      </c>
      <c r="I118" s="16">
        <f t="shared" si="22"/>
        <v>856000</v>
      </c>
      <c r="J118" s="162">
        <f>L118/K118</f>
        <v>428000</v>
      </c>
      <c r="K118" s="162">
        <v>2</v>
      </c>
      <c r="L118" s="162">
        <v>856000</v>
      </c>
      <c r="M118" s="22" t="s">
        <v>200</v>
      </c>
      <c r="N118" s="53" t="s">
        <v>201</v>
      </c>
      <c r="O118" s="18" t="s">
        <v>202</v>
      </c>
      <c r="P118" s="18" t="s">
        <v>117</v>
      </c>
      <c r="Q118" s="20" t="s">
        <v>55</v>
      </c>
      <c r="R118" s="20" t="s">
        <v>55</v>
      </c>
      <c r="S118" s="18" t="s">
        <v>52</v>
      </c>
      <c r="T118" s="18" t="s">
        <v>203</v>
      </c>
      <c r="U118" s="21">
        <v>11457</v>
      </c>
      <c r="V118" s="21">
        <v>2100200189</v>
      </c>
      <c r="W118" s="21">
        <v>2100200189</v>
      </c>
      <c r="X118" s="14" t="s">
        <v>80</v>
      </c>
      <c r="Y118" s="18"/>
      <c r="Z118" s="22" t="s">
        <v>43</v>
      </c>
      <c r="AA118" s="22" t="s">
        <v>76</v>
      </c>
      <c r="AB118" s="23" t="s">
        <v>77</v>
      </c>
      <c r="AC118" s="23" t="s">
        <v>610</v>
      </c>
      <c r="AD118" s="22" t="s">
        <v>73</v>
      </c>
      <c r="AE118" s="33" t="s">
        <v>47</v>
      </c>
      <c r="AF118" s="22"/>
      <c r="AG118" s="35"/>
      <c r="AH118" s="29"/>
      <c r="AI118" s="29"/>
      <c r="AJ118" s="28" t="s">
        <v>49</v>
      </c>
      <c r="AK118" s="22">
        <v>88736</v>
      </c>
      <c r="AL118" s="119" t="s">
        <v>50</v>
      </c>
      <c r="AM118" s="32" t="s">
        <v>50</v>
      </c>
      <c r="AN118" s="32" t="s">
        <v>114</v>
      </c>
      <c r="AO118" s="115" t="s">
        <v>50</v>
      </c>
      <c r="AP118" s="32" t="s">
        <v>50</v>
      </c>
      <c r="AQ118" s="17"/>
      <c r="AR118" s="24"/>
      <c r="AS118" s="24"/>
      <c r="AT118" s="343"/>
      <c r="AU118" s="22"/>
      <c r="AV118" s="44"/>
      <c r="AW118" s="26"/>
      <c r="AX118" s="364"/>
      <c r="AY118" s="364"/>
      <c r="AZ118" s="364"/>
      <c r="BA118" s="364"/>
      <c r="BB118" s="323"/>
      <c r="BC118" s="54"/>
      <c r="BD118" s="323"/>
      <c r="BE118" s="323"/>
      <c r="BF118" s="323"/>
    </row>
    <row r="119" spans="1:58" s="13" customFormat="1" ht="92.4" customHeight="1">
      <c r="A119" s="325">
        <v>2</v>
      </c>
      <c r="B119" s="45">
        <v>197</v>
      </c>
      <c r="C119" s="24" t="s">
        <v>1837</v>
      </c>
      <c r="D119" s="166" t="s">
        <v>1717</v>
      </c>
      <c r="E119" s="163" t="s">
        <v>81</v>
      </c>
      <c r="F119" s="19">
        <v>1000000</v>
      </c>
      <c r="G119" s="20">
        <v>1</v>
      </c>
      <c r="H119" s="16">
        <f t="shared" si="21"/>
        <v>1000000</v>
      </c>
      <c r="I119" s="16">
        <f t="shared" si="22"/>
        <v>1000000</v>
      </c>
      <c r="J119" s="162">
        <f t="shared" ref="J119:J126" si="27">L119/K119</f>
        <v>1000000</v>
      </c>
      <c r="K119" s="162">
        <v>1</v>
      </c>
      <c r="L119" s="162">
        <v>1000000</v>
      </c>
      <c r="M119" s="22" t="s">
        <v>115</v>
      </c>
      <c r="N119" s="53" t="s">
        <v>109</v>
      </c>
      <c r="O119" s="18" t="s">
        <v>116</v>
      </c>
      <c r="P119" s="18" t="s">
        <v>117</v>
      </c>
      <c r="Q119" s="20" t="s">
        <v>42</v>
      </c>
      <c r="R119" s="20" t="s">
        <v>42</v>
      </c>
      <c r="S119" s="17" t="s">
        <v>425</v>
      </c>
      <c r="T119" s="18" t="s">
        <v>207</v>
      </c>
      <c r="U119" s="21">
        <v>10727</v>
      </c>
      <c r="V119" s="21">
        <v>2100200190</v>
      </c>
      <c r="W119" s="21">
        <v>2100200190</v>
      </c>
      <c r="X119" s="14" t="s">
        <v>475</v>
      </c>
      <c r="Y119" s="18"/>
      <c r="Z119" s="22" t="s">
        <v>43</v>
      </c>
      <c r="AA119" s="22" t="s">
        <v>53</v>
      </c>
      <c r="AB119" s="23" t="s">
        <v>54</v>
      </c>
      <c r="AC119" s="23" t="s">
        <v>614</v>
      </c>
      <c r="AD119" s="22" t="s">
        <v>46</v>
      </c>
      <c r="AE119" s="33" t="s">
        <v>47</v>
      </c>
      <c r="AF119" s="22"/>
      <c r="AG119" s="35" t="s">
        <v>48</v>
      </c>
      <c r="AH119" s="29"/>
      <c r="AI119" s="29"/>
      <c r="AJ119" s="28" t="s">
        <v>49</v>
      </c>
      <c r="AK119" s="22">
        <v>88726</v>
      </c>
      <c r="AL119" s="119" t="s">
        <v>50</v>
      </c>
      <c r="AM119" s="32" t="s">
        <v>50</v>
      </c>
      <c r="AN119" s="32" t="s">
        <v>114</v>
      </c>
      <c r="AO119" s="115" t="s">
        <v>50</v>
      </c>
      <c r="AP119" s="32" t="s">
        <v>50</v>
      </c>
      <c r="AQ119" s="17"/>
      <c r="AR119" s="24"/>
      <c r="AS119" s="24"/>
      <c r="AT119" s="343"/>
      <c r="AU119" s="22"/>
      <c r="AV119" s="44"/>
      <c r="AW119" s="26"/>
      <c r="AX119" s="364"/>
      <c r="AY119" s="364"/>
      <c r="AZ119" s="364"/>
      <c r="BA119" s="364"/>
      <c r="BB119" s="323"/>
      <c r="BC119" s="54"/>
      <c r="BD119" s="323"/>
      <c r="BE119" s="323"/>
      <c r="BF119" s="323"/>
    </row>
    <row r="120" spans="1:58" s="13" customFormat="1" ht="72" hidden="1" customHeight="1">
      <c r="A120" s="325">
        <v>2</v>
      </c>
      <c r="B120" s="45">
        <v>199</v>
      </c>
      <c r="C120" s="24" t="s">
        <v>1786</v>
      </c>
      <c r="D120" s="166" t="s">
        <v>1627</v>
      </c>
      <c r="E120" s="163" t="s">
        <v>41</v>
      </c>
      <c r="F120" s="19">
        <v>450000</v>
      </c>
      <c r="G120" s="20">
        <v>1</v>
      </c>
      <c r="H120" s="16">
        <f t="shared" si="21"/>
        <v>450000</v>
      </c>
      <c r="I120" s="16">
        <f t="shared" si="22"/>
        <v>450000</v>
      </c>
      <c r="J120" s="162">
        <f t="shared" si="27"/>
        <v>450000</v>
      </c>
      <c r="K120" s="162">
        <v>1</v>
      </c>
      <c r="L120" s="162">
        <v>450000</v>
      </c>
      <c r="M120" s="22" t="s">
        <v>159</v>
      </c>
      <c r="N120" s="53" t="s">
        <v>160</v>
      </c>
      <c r="O120" s="18" t="s">
        <v>161</v>
      </c>
      <c r="P120" s="18" t="s">
        <v>132</v>
      </c>
      <c r="Q120" s="20" t="s">
        <v>55</v>
      </c>
      <c r="R120" s="20" t="s">
        <v>55</v>
      </c>
      <c r="S120" s="18" t="s">
        <v>52</v>
      </c>
      <c r="T120" s="18" t="s">
        <v>266</v>
      </c>
      <c r="U120" s="21">
        <v>11160</v>
      </c>
      <c r="V120" s="21">
        <v>2100200160</v>
      </c>
      <c r="W120" s="21">
        <v>2100200160</v>
      </c>
      <c r="X120" s="14" t="s">
        <v>475</v>
      </c>
      <c r="Y120" s="18"/>
      <c r="Z120" s="22" t="s">
        <v>43</v>
      </c>
      <c r="AA120" s="22" t="s">
        <v>66</v>
      </c>
      <c r="AB120" s="23" t="s">
        <v>67</v>
      </c>
      <c r="AC120" s="23" t="s">
        <v>637</v>
      </c>
      <c r="AD120" s="22" t="s">
        <v>46</v>
      </c>
      <c r="AE120" s="33" t="s">
        <v>47</v>
      </c>
      <c r="AF120" s="22"/>
      <c r="AG120" s="35"/>
      <c r="AH120" s="29"/>
      <c r="AI120" s="29"/>
      <c r="AJ120" s="28" t="s">
        <v>49</v>
      </c>
      <c r="AK120" s="22">
        <v>86377</v>
      </c>
      <c r="AL120" s="119" t="s">
        <v>50</v>
      </c>
      <c r="AM120" s="32" t="s">
        <v>50</v>
      </c>
      <c r="AN120" s="32" t="s">
        <v>114</v>
      </c>
      <c r="AO120" s="115" t="s">
        <v>50</v>
      </c>
      <c r="AP120" s="32" t="s">
        <v>50</v>
      </c>
      <c r="AQ120" s="17"/>
      <c r="AR120" s="24"/>
      <c r="AS120" s="24"/>
      <c r="AT120" s="343"/>
      <c r="AU120" s="22"/>
      <c r="AV120" s="44"/>
      <c r="AW120" s="26"/>
      <c r="AX120" s="364"/>
      <c r="AY120" s="364"/>
      <c r="AZ120" s="364"/>
      <c r="BA120" s="364"/>
      <c r="BB120" s="323"/>
      <c r="BC120" s="54"/>
      <c r="BD120" s="323"/>
      <c r="BE120" s="323"/>
      <c r="BF120" s="323"/>
    </row>
    <row r="121" spans="1:58" s="13" customFormat="1" ht="72" hidden="1" customHeight="1">
      <c r="A121" s="325">
        <v>2</v>
      </c>
      <c r="B121" s="45">
        <v>200</v>
      </c>
      <c r="C121" s="24" t="s">
        <v>1786</v>
      </c>
      <c r="D121" s="166" t="s">
        <v>1628</v>
      </c>
      <c r="E121" s="163" t="s">
        <v>41</v>
      </c>
      <c r="F121" s="19">
        <v>450000</v>
      </c>
      <c r="G121" s="20">
        <v>1</v>
      </c>
      <c r="H121" s="16">
        <f t="shared" si="21"/>
        <v>450000</v>
      </c>
      <c r="I121" s="16">
        <f t="shared" si="22"/>
        <v>450000</v>
      </c>
      <c r="J121" s="162">
        <f t="shared" si="27"/>
        <v>450000</v>
      </c>
      <c r="K121" s="162">
        <v>1</v>
      </c>
      <c r="L121" s="162">
        <v>450000</v>
      </c>
      <c r="M121" s="22" t="s">
        <v>163</v>
      </c>
      <c r="N121" s="53" t="s">
        <v>109</v>
      </c>
      <c r="O121" s="18" t="s">
        <v>164</v>
      </c>
      <c r="P121" s="18" t="s">
        <v>132</v>
      </c>
      <c r="Q121" s="20" t="s">
        <v>57</v>
      </c>
      <c r="R121" s="20" t="s">
        <v>57</v>
      </c>
      <c r="S121" s="18" t="s">
        <v>52</v>
      </c>
      <c r="T121" s="18" t="s">
        <v>267</v>
      </c>
      <c r="U121" s="21">
        <v>11163</v>
      </c>
      <c r="V121" s="21">
        <v>2100200160</v>
      </c>
      <c r="W121" s="21">
        <v>2100200160</v>
      </c>
      <c r="X121" s="14" t="s">
        <v>475</v>
      </c>
      <c r="Y121" s="18"/>
      <c r="Z121" s="22" t="s">
        <v>43</v>
      </c>
      <c r="AA121" s="22" t="s">
        <v>66</v>
      </c>
      <c r="AB121" s="23" t="s">
        <v>67</v>
      </c>
      <c r="AC121" s="23" t="s">
        <v>638</v>
      </c>
      <c r="AD121" s="22" t="s">
        <v>46</v>
      </c>
      <c r="AE121" s="33" t="s">
        <v>47</v>
      </c>
      <c r="AF121" s="22"/>
      <c r="AG121" s="35"/>
      <c r="AH121" s="29"/>
      <c r="AI121" s="29"/>
      <c r="AJ121" s="28" t="s">
        <v>49</v>
      </c>
      <c r="AK121" s="22">
        <v>86378</v>
      </c>
      <c r="AL121" s="119" t="s">
        <v>50</v>
      </c>
      <c r="AM121" s="32" t="s">
        <v>50</v>
      </c>
      <c r="AN121" s="32" t="s">
        <v>114</v>
      </c>
      <c r="AO121" s="115" t="s">
        <v>50</v>
      </c>
      <c r="AP121" s="32" t="s">
        <v>50</v>
      </c>
      <c r="AQ121" s="17"/>
      <c r="AR121" s="24"/>
      <c r="AS121" s="24"/>
      <c r="AT121" s="343"/>
      <c r="AU121" s="22"/>
      <c r="AV121" s="44"/>
      <c r="AW121" s="26"/>
      <c r="AX121" s="364"/>
      <c r="AY121" s="364"/>
      <c r="AZ121" s="364"/>
      <c r="BA121" s="364"/>
      <c r="BB121" s="323"/>
      <c r="BC121" s="54"/>
      <c r="BD121" s="323"/>
      <c r="BE121" s="323"/>
      <c r="BF121" s="323"/>
    </row>
    <row r="122" spans="1:58" s="13" customFormat="1" ht="72" hidden="1" customHeight="1">
      <c r="A122" s="325">
        <v>2</v>
      </c>
      <c r="B122" s="45">
        <v>201</v>
      </c>
      <c r="C122" s="24" t="s">
        <v>1786</v>
      </c>
      <c r="D122" s="166" t="s">
        <v>1629</v>
      </c>
      <c r="E122" s="163" t="s">
        <v>41</v>
      </c>
      <c r="F122" s="19">
        <v>450000</v>
      </c>
      <c r="G122" s="20">
        <v>1</v>
      </c>
      <c r="H122" s="16">
        <f t="shared" si="21"/>
        <v>450000</v>
      </c>
      <c r="I122" s="16">
        <f t="shared" si="22"/>
        <v>450000</v>
      </c>
      <c r="J122" s="162">
        <f t="shared" si="27"/>
        <v>450000</v>
      </c>
      <c r="K122" s="162">
        <v>1</v>
      </c>
      <c r="L122" s="162">
        <v>450000</v>
      </c>
      <c r="M122" s="22" t="s">
        <v>170</v>
      </c>
      <c r="N122" s="53" t="s">
        <v>171</v>
      </c>
      <c r="O122" s="18" t="s">
        <v>171</v>
      </c>
      <c r="P122" s="18" t="s">
        <v>132</v>
      </c>
      <c r="Q122" s="20" t="s">
        <v>57</v>
      </c>
      <c r="R122" s="20" t="s">
        <v>57</v>
      </c>
      <c r="S122" s="18" t="s">
        <v>426</v>
      </c>
      <c r="T122" s="18" t="s">
        <v>268</v>
      </c>
      <c r="U122" s="21">
        <v>11159</v>
      </c>
      <c r="V122" s="21">
        <v>2100200160</v>
      </c>
      <c r="W122" s="21">
        <v>2100200160</v>
      </c>
      <c r="X122" s="14" t="s">
        <v>475</v>
      </c>
      <c r="Y122" s="18"/>
      <c r="Z122" s="22" t="s">
        <v>43</v>
      </c>
      <c r="AA122" s="22" t="s">
        <v>66</v>
      </c>
      <c r="AB122" s="23" t="s">
        <v>67</v>
      </c>
      <c r="AC122" s="23" t="s">
        <v>639</v>
      </c>
      <c r="AD122" s="22" t="s">
        <v>46</v>
      </c>
      <c r="AE122" s="33" t="s">
        <v>47</v>
      </c>
      <c r="AF122" s="22"/>
      <c r="AG122" s="35"/>
      <c r="AH122" s="29"/>
      <c r="AI122" s="29"/>
      <c r="AJ122" s="28" t="s">
        <v>49</v>
      </c>
      <c r="AK122" s="22">
        <v>86376</v>
      </c>
      <c r="AL122" s="119" t="s">
        <v>50</v>
      </c>
      <c r="AM122" s="32" t="s">
        <v>50</v>
      </c>
      <c r="AN122" s="32" t="s">
        <v>114</v>
      </c>
      <c r="AO122" s="115" t="s">
        <v>50</v>
      </c>
      <c r="AP122" s="32" t="s">
        <v>50</v>
      </c>
      <c r="AQ122" s="29"/>
      <c r="AR122" s="24"/>
      <c r="AS122" s="24"/>
      <c r="AT122" s="343"/>
      <c r="AU122" s="22"/>
      <c r="AV122" s="44"/>
      <c r="AW122" s="26"/>
      <c r="AX122" s="364"/>
      <c r="AY122" s="364"/>
      <c r="AZ122" s="364"/>
      <c r="BA122" s="364"/>
      <c r="BB122" s="323"/>
      <c r="BC122" s="54"/>
      <c r="BD122" s="323"/>
      <c r="BE122" s="323"/>
      <c r="BF122" s="323"/>
    </row>
    <row r="123" spans="1:58" s="13" customFormat="1" ht="72" hidden="1" customHeight="1">
      <c r="A123" s="325">
        <v>2</v>
      </c>
      <c r="B123" s="45">
        <v>202</v>
      </c>
      <c r="C123" s="24" t="s">
        <v>1786</v>
      </c>
      <c r="D123" s="166" t="s">
        <v>1630</v>
      </c>
      <c r="E123" s="163" t="s">
        <v>41</v>
      </c>
      <c r="F123" s="19">
        <v>450000</v>
      </c>
      <c r="G123" s="20">
        <v>1</v>
      </c>
      <c r="H123" s="16">
        <f t="shared" si="21"/>
        <v>450000</v>
      </c>
      <c r="I123" s="16">
        <f t="shared" si="22"/>
        <v>450000</v>
      </c>
      <c r="J123" s="162">
        <f t="shared" si="27"/>
        <v>450000</v>
      </c>
      <c r="K123" s="162">
        <v>1</v>
      </c>
      <c r="L123" s="162">
        <v>450000</v>
      </c>
      <c r="M123" s="22" t="s">
        <v>269</v>
      </c>
      <c r="N123" s="53" t="s">
        <v>270</v>
      </c>
      <c r="O123" s="18" t="s">
        <v>271</v>
      </c>
      <c r="P123" s="18" t="s">
        <v>132</v>
      </c>
      <c r="Q123" s="20" t="s">
        <v>57</v>
      </c>
      <c r="R123" s="20" t="s">
        <v>57</v>
      </c>
      <c r="S123" s="17" t="s">
        <v>425</v>
      </c>
      <c r="T123" s="18" t="s">
        <v>272</v>
      </c>
      <c r="U123" s="21">
        <v>11158</v>
      </c>
      <c r="V123" s="21">
        <v>2100200160</v>
      </c>
      <c r="W123" s="21">
        <v>2100200160</v>
      </c>
      <c r="X123" s="14" t="s">
        <v>475</v>
      </c>
      <c r="Y123" s="18"/>
      <c r="Z123" s="22" t="s">
        <v>43</v>
      </c>
      <c r="AA123" s="22" t="s">
        <v>66</v>
      </c>
      <c r="AB123" s="23" t="s">
        <v>67</v>
      </c>
      <c r="AC123" s="23" t="s">
        <v>640</v>
      </c>
      <c r="AD123" s="22" t="s">
        <v>46</v>
      </c>
      <c r="AE123" s="33" t="s">
        <v>47</v>
      </c>
      <c r="AF123" s="22"/>
      <c r="AG123" s="35"/>
      <c r="AH123" s="29"/>
      <c r="AI123" s="29"/>
      <c r="AJ123" s="28" t="s">
        <v>49</v>
      </c>
      <c r="AK123" s="22">
        <v>86375</v>
      </c>
      <c r="AL123" s="119" t="s">
        <v>50</v>
      </c>
      <c r="AM123" s="32" t="s">
        <v>50</v>
      </c>
      <c r="AN123" s="32" t="s">
        <v>114</v>
      </c>
      <c r="AO123" s="115" t="s">
        <v>50</v>
      </c>
      <c r="AP123" s="32" t="s">
        <v>50</v>
      </c>
      <c r="AQ123" s="29"/>
      <c r="AR123" s="24"/>
      <c r="AS123" s="24"/>
      <c r="AT123" s="343"/>
      <c r="AU123" s="22"/>
      <c r="AV123" s="44"/>
      <c r="AW123" s="26"/>
      <c r="AX123" s="364"/>
      <c r="AY123" s="364"/>
      <c r="AZ123" s="364"/>
      <c r="BA123" s="364"/>
      <c r="BB123" s="323"/>
      <c r="BC123" s="54"/>
      <c r="BD123" s="323"/>
      <c r="BE123" s="323"/>
      <c r="BF123" s="323"/>
    </row>
    <row r="124" spans="1:58" s="13" customFormat="1" ht="96" hidden="1" customHeight="1">
      <c r="A124" s="325">
        <v>2</v>
      </c>
      <c r="B124" s="45">
        <v>203</v>
      </c>
      <c r="C124" s="24" t="s">
        <v>1794</v>
      </c>
      <c r="D124" s="166" t="s">
        <v>1631</v>
      </c>
      <c r="E124" s="163" t="s">
        <v>41</v>
      </c>
      <c r="F124" s="19">
        <v>1200000</v>
      </c>
      <c r="G124" s="20">
        <v>1</v>
      </c>
      <c r="H124" s="16">
        <f t="shared" si="21"/>
        <v>1200000</v>
      </c>
      <c r="I124" s="16">
        <f t="shared" si="22"/>
        <v>1200000</v>
      </c>
      <c r="J124" s="162">
        <f t="shared" si="27"/>
        <v>1200000</v>
      </c>
      <c r="K124" s="162">
        <v>1</v>
      </c>
      <c r="L124" s="162">
        <v>1200000</v>
      </c>
      <c r="M124" s="22" t="s">
        <v>273</v>
      </c>
      <c r="N124" s="53" t="s">
        <v>274</v>
      </c>
      <c r="O124" s="18" t="s">
        <v>275</v>
      </c>
      <c r="P124" s="18" t="s">
        <v>132</v>
      </c>
      <c r="Q124" s="20" t="s">
        <v>57</v>
      </c>
      <c r="R124" s="20" t="s">
        <v>57</v>
      </c>
      <c r="S124" s="18" t="s">
        <v>52</v>
      </c>
      <c r="T124" s="18" t="s">
        <v>276</v>
      </c>
      <c r="U124" s="21">
        <v>11165</v>
      </c>
      <c r="V124" s="21">
        <v>2100200160</v>
      </c>
      <c r="W124" s="21">
        <v>2100200160</v>
      </c>
      <c r="X124" s="14" t="s">
        <v>475</v>
      </c>
      <c r="Y124" s="18"/>
      <c r="Z124" s="22" t="s">
        <v>43</v>
      </c>
      <c r="AA124" s="22" t="s">
        <v>53</v>
      </c>
      <c r="AB124" s="23" t="s">
        <v>54</v>
      </c>
      <c r="AC124" s="23" t="s">
        <v>641</v>
      </c>
      <c r="AD124" s="22" t="s">
        <v>46</v>
      </c>
      <c r="AE124" s="33" t="s">
        <v>47</v>
      </c>
      <c r="AF124" s="22"/>
      <c r="AG124" s="35" t="s">
        <v>48</v>
      </c>
      <c r="AH124" s="29"/>
      <c r="AI124" s="29"/>
      <c r="AJ124" s="28" t="s">
        <v>49</v>
      </c>
      <c r="AK124" s="22">
        <v>86397</v>
      </c>
      <c r="AL124" s="119" t="s">
        <v>50</v>
      </c>
      <c r="AM124" s="32" t="s">
        <v>50</v>
      </c>
      <c r="AN124" s="32" t="s">
        <v>114</v>
      </c>
      <c r="AO124" s="115" t="s">
        <v>50</v>
      </c>
      <c r="AP124" s="32" t="s">
        <v>50</v>
      </c>
      <c r="AQ124" s="17"/>
      <c r="AR124" s="24"/>
      <c r="AS124" s="24"/>
      <c r="AT124" s="343"/>
      <c r="AU124" s="22"/>
      <c r="AV124" s="44"/>
      <c r="AW124" s="26"/>
      <c r="AX124" s="364"/>
      <c r="AY124" s="364"/>
      <c r="AZ124" s="364"/>
      <c r="BA124" s="364"/>
      <c r="BB124" s="323"/>
      <c r="BC124" s="54"/>
      <c r="BD124" s="323"/>
      <c r="BE124" s="323"/>
      <c r="BF124" s="323"/>
    </row>
    <row r="125" spans="1:58" s="13" customFormat="1" ht="72" hidden="1" customHeight="1">
      <c r="A125" s="325">
        <v>2</v>
      </c>
      <c r="B125" s="45">
        <v>204</v>
      </c>
      <c r="C125" s="24" t="s">
        <v>1823</v>
      </c>
      <c r="D125" s="166" t="s">
        <v>1632</v>
      </c>
      <c r="E125" s="163" t="s">
        <v>88</v>
      </c>
      <c r="F125" s="19">
        <v>550000</v>
      </c>
      <c r="G125" s="20">
        <v>1</v>
      </c>
      <c r="H125" s="16">
        <f t="shared" ref="H125:H151" si="28">+F125*G125</f>
        <v>550000</v>
      </c>
      <c r="I125" s="16">
        <f t="shared" ref="I125:I151" si="29">+H125</f>
        <v>550000</v>
      </c>
      <c r="J125" s="162">
        <f t="shared" si="27"/>
        <v>550000</v>
      </c>
      <c r="K125" s="162">
        <v>1</v>
      </c>
      <c r="L125" s="162">
        <v>550000</v>
      </c>
      <c r="M125" s="22" t="s">
        <v>170</v>
      </c>
      <c r="N125" s="53" t="s">
        <v>171</v>
      </c>
      <c r="O125" s="18" t="s">
        <v>171</v>
      </c>
      <c r="P125" s="18" t="s">
        <v>132</v>
      </c>
      <c r="Q125" s="20" t="s">
        <v>57</v>
      </c>
      <c r="R125" s="20" t="s">
        <v>57</v>
      </c>
      <c r="S125" s="17" t="s">
        <v>425</v>
      </c>
      <c r="T125" s="18" t="s">
        <v>277</v>
      </c>
      <c r="U125" s="21">
        <v>11159</v>
      </c>
      <c r="V125" s="21">
        <v>2100200160</v>
      </c>
      <c r="W125" s="21">
        <v>2100200160</v>
      </c>
      <c r="X125" s="14" t="s">
        <v>475</v>
      </c>
      <c r="Y125" s="18"/>
      <c r="Z125" s="22" t="s">
        <v>43</v>
      </c>
      <c r="AA125" s="22" t="s">
        <v>66</v>
      </c>
      <c r="AB125" s="23" t="s">
        <v>67</v>
      </c>
      <c r="AC125" s="23" t="s">
        <v>642</v>
      </c>
      <c r="AD125" s="22" t="s">
        <v>46</v>
      </c>
      <c r="AE125" s="33" t="s">
        <v>47</v>
      </c>
      <c r="AF125" s="22"/>
      <c r="AG125" s="35"/>
      <c r="AH125" s="29"/>
      <c r="AI125" s="29"/>
      <c r="AJ125" s="28" t="s">
        <v>49</v>
      </c>
      <c r="AK125" s="22">
        <v>86381</v>
      </c>
      <c r="AL125" s="119" t="s">
        <v>50</v>
      </c>
      <c r="AM125" s="32" t="s">
        <v>50</v>
      </c>
      <c r="AN125" s="32" t="s">
        <v>114</v>
      </c>
      <c r="AO125" s="115" t="s">
        <v>50</v>
      </c>
      <c r="AP125" s="32" t="s">
        <v>50</v>
      </c>
      <c r="AQ125" s="17"/>
      <c r="AR125" s="24"/>
      <c r="AS125" s="24"/>
      <c r="AT125" s="343"/>
      <c r="AU125" s="22"/>
      <c r="AV125" s="42"/>
      <c r="AW125" s="26"/>
      <c r="AX125" s="364"/>
      <c r="AY125" s="364"/>
      <c r="AZ125" s="364"/>
      <c r="BA125" s="364"/>
      <c r="BB125" s="323"/>
      <c r="BC125" s="54"/>
      <c r="BD125" s="323"/>
      <c r="BE125" s="323"/>
      <c r="BF125" s="323"/>
    </row>
    <row r="126" spans="1:58" s="13" customFormat="1" ht="96" hidden="1" customHeight="1">
      <c r="A126" s="325">
        <v>2</v>
      </c>
      <c r="B126" s="45">
        <v>205</v>
      </c>
      <c r="C126" s="24" t="s">
        <v>1823</v>
      </c>
      <c r="D126" s="166" t="s">
        <v>1633</v>
      </c>
      <c r="E126" s="163" t="s">
        <v>88</v>
      </c>
      <c r="F126" s="19">
        <v>550000</v>
      </c>
      <c r="G126" s="20">
        <v>1</v>
      </c>
      <c r="H126" s="16">
        <f t="shared" si="28"/>
        <v>550000</v>
      </c>
      <c r="I126" s="16">
        <f t="shared" si="29"/>
        <v>550000</v>
      </c>
      <c r="J126" s="162">
        <f t="shared" si="27"/>
        <v>550000</v>
      </c>
      <c r="K126" s="162">
        <v>1</v>
      </c>
      <c r="L126" s="162">
        <v>550000</v>
      </c>
      <c r="M126" s="22" t="s">
        <v>273</v>
      </c>
      <c r="N126" s="53" t="s">
        <v>274</v>
      </c>
      <c r="O126" s="18" t="s">
        <v>275</v>
      </c>
      <c r="P126" s="18" t="s">
        <v>132</v>
      </c>
      <c r="Q126" s="20" t="s">
        <v>57</v>
      </c>
      <c r="R126" s="20" t="s">
        <v>57</v>
      </c>
      <c r="S126" s="17" t="s">
        <v>425</v>
      </c>
      <c r="T126" s="18" t="s">
        <v>278</v>
      </c>
      <c r="U126" s="21">
        <v>11165</v>
      </c>
      <c r="V126" s="21">
        <v>2100200160</v>
      </c>
      <c r="W126" s="21">
        <v>2100200160</v>
      </c>
      <c r="X126" s="14" t="s">
        <v>475</v>
      </c>
      <c r="Y126" s="18"/>
      <c r="Z126" s="22" t="s">
        <v>43</v>
      </c>
      <c r="AA126" s="22" t="s">
        <v>66</v>
      </c>
      <c r="AB126" s="23" t="s">
        <v>67</v>
      </c>
      <c r="AC126" s="23" t="s">
        <v>643</v>
      </c>
      <c r="AD126" s="22" t="s">
        <v>46</v>
      </c>
      <c r="AE126" s="33" t="s">
        <v>47</v>
      </c>
      <c r="AF126" s="22"/>
      <c r="AG126" s="35"/>
      <c r="AH126" s="29"/>
      <c r="AI126" s="29"/>
      <c r="AJ126" s="28" t="s">
        <v>49</v>
      </c>
      <c r="AK126" s="22">
        <v>86380</v>
      </c>
      <c r="AL126" s="119" t="s">
        <v>50</v>
      </c>
      <c r="AM126" s="32" t="s">
        <v>50</v>
      </c>
      <c r="AN126" s="32" t="s">
        <v>114</v>
      </c>
      <c r="AO126" s="115" t="s">
        <v>50</v>
      </c>
      <c r="AP126" s="32" t="s">
        <v>50</v>
      </c>
      <c r="AQ126" s="29"/>
      <c r="AR126" s="24"/>
      <c r="AS126" s="24"/>
      <c r="AT126" s="343"/>
      <c r="AU126" s="22"/>
      <c r="AV126" s="42"/>
      <c r="AW126" s="26"/>
      <c r="AX126" s="364"/>
      <c r="AY126" s="364"/>
      <c r="AZ126" s="364"/>
      <c r="BA126" s="364"/>
      <c r="BB126" s="323"/>
      <c r="BC126" s="54"/>
      <c r="BD126" s="323"/>
      <c r="BE126" s="323"/>
      <c r="BF126" s="323"/>
    </row>
    <row r="127" spans="1:58" s="13" customFormat="1" ht="72" hidden="1" customHeight="1">
      <c r="A127" s="325">
        <v>2</v>
      </c>
      <c r="B127" s="45">
        <v>206</v>
      </c>
      <c r="C127" s="24" t="s">
        <v>1838</v>
      </c>
      <c r="D127" s="166" t="s">
        <v>1742</v>
      </c>
      <c r="E127" s="163" t="s">
        <v>81</v>
      </c>
      <c r="F127" s="19">
        <v>2500000</v>
      </c>
      <c r="G127" s="20">
        <v>2</v>
      </c>
      <c r="H127" s="16">
        <f t="shared" si="28"/>
        <v>5000000</v>
      </c>
      <c r="I127" s="16">
        <f t="shared" si="29"/>
        <v>5000000</v>
      </c>
      <c r="J127" s="162">
        <f t="shared" ref="J127:J128" si="30">L127/K127</f>
        <v>2500000</v>
      </c>
      <c r="K127" s="162">
        <v>2</v>
      </c>
      <c r="L127" s="162">
        <v>5000000</v>
      </c>
      <c r="M127" s="22" t="s">
        <v>129</v>
      </c>
      <c r="N127" s="53" t="s">
        <v>130</v>
      </c>
      <c r="O127" s="18" t="s">
        <v>131</v>
      </c>
      <c r="P127" s="18" t="s">
        <v>132</v>
      </c>
      <c r="Q127" s="20" t="s">
        <v>82</v>
      </c>
      <c r="R127" s="20" t="s">
        <v>82</v>
      </c>
      <c r="S127" s="18" t="s">
        <v>426</v>
      </c>
      <c r="T127" s="18" t="s">
        <v>295</v>
      </c>
      <c r="U127" s="21">
        <v>10673</v>
      </c>
      <c r="V127" s="21">
        <v>2100200161</v>
      </c>
      <c r="W127" s="21">
        <v>2100200161</v>
      </c>
      <c r="X127" s="14" t="s">
        <v>475</v>
      </c>
      <c r="Y127" s="18"/>
      <c r="Z127" s="22" t="s">
        <v>43</v>
      </c>
      <c r="AA127" s="22" t="s">
        <v>66</v>
      </c>
      <c r="AB127" s="23" t="s">
        <v>67</v>
      </c>
      <c r="AC127" s="23" t="s">
        <v>653</v>
      </c>
      <c r="AD127" s="22" t="s">
        <v>90</v>
      </c>
      <c r="AE127" s="33" t="s">
        <v>47</v>
      </c>
      <c r="AF127" s="22"/>
      <c r="AG127" s="35" t="s">
        <v>48</v>
      </c>
      <c r="AH127" s="29"/>
      <c r="AI127" s="29"/>
      <c r="AJ127" s="28" t="s">
        <v>89</v>
      </c>
      <c r="AK127" s="22">
        <v>83918</v>
      </c>
      <c r="AL127" s="119" t="s">
        <v>50</v>
      </c>
      <c r="AM127" s="32" t="s">
        <v>50</v>
      </c>
      <c r="AN127" s="32" t="s">
        <v>114</v>
      </c>
      <c r="AO127" s="115" t="s">
        <v>50</v>
      </c>
      <c r="AP127" s="32" t="s">
        <v>50</v>
      </c>
      <c r="AQ127" s="29"/>
      <c r="AR127" s="24"/>
      <c r="AS127" s="24"/>
      <c r="AT127" s="343"/>
      <c r="AU127" s="22"/>
      <c r="AV127" s="42"/>
      <c r="AW127" s="26"/>
      <c r="AX127" s="364"/>
      <c r="AY127" s="364"/>
      <c r="AZ127" s="364"/>
      <c r="BA127" s="364"/>
      <c r="BB127" s="323"/>
      <c r="BC127" s="54"/>
      <c r="BD127" s="323"/>
      <c r="BE127" s="323"/>
      <c r="BF127" s="323"/>
    </row>
    <row r="128" spans="1:58" s="13" customFormat="1" ht="72" hidden="1" customHeight="1">
      <c r="A128" s="325">
        <v>2</v>
      </c>
      <c r="B128" s="45">
        <v>207</v>
      </c>
      <c r="C128" s="24" t="s">
        <v>1839</v>
      </c>
      <c r="D128" s="166" t="s">
        <v>1743</v>
      </c>
      <c r="E128" s="163" t="s">
        <v>81</v>
      </c>
      <c r="F128" s="19">
        <v>1500000</v>
      </c>
      <c r="G128" s="20">
        <v>2</v>
      </c>
      <c r="H128" s="16">
        <f t="shared" si="28"/>
        <v>3000000</v>
      </c>
      <c r="I128" s="16">
        <f t="shared" si="29"/>
        <v>3000000</v>
      </c>
      <c r="J128" s="162">
        <f t="shared" si="30"/>
        <v>1500000</v>
      </c>
      <c r="K128" s="162">
        <v>2</v>
      </c>
      <c r="L128" s="162">
        <v>3000000</v>
      </c>
      <c r="M128" s="22" t="s">
        <v>129</v>
      </c>
      <c r="N128" s="53" t="s">
        <v>130</v>
      </c>
      <c r="O128" s="18" t="s">
        <v>131</v>
      </c>
      <c r="P128" s="18" t="s">
        <v>132</v>
      </c>
      <c r="Q128" s="20" t="s">
        <v>82</v>
      </c>
      <c r="R128" s="20" t="s">
        <v>82</v>
      </c>
      <c r="S128" s="18" t="s">
        <v>426</v>
      </c>
      <c r="T128" s="18" t="s">
        <v>350</v>
      </c>
      <c r="U128" s="21">
        <v>10673</v>
      </c>
      <c r="V128" s="21">
        <v>2100200161</v>
      </c>
      <c r="W128" s="21">
        <v>2100200161</v>
      </c>
      <c r="X128" s="14" t="s">
        <v>475</v>
      </c>
      <c r="Y128" s="18"/>
      <c r="Z128" s="22" t="s">
        <v>43</v>
      </c>
      <c r="AA128" s="22" t="s">
        <v>66</v>
      </c>
      <c r="AB128" s="23" t="s">
        <v>67</v>
      </c>
      <c r="AC128" s="23" t="s">
        <v>690</v>
      </c>
      <c r="AD128" s="22" t="s">
        <v>90</v>
      </c>
      <c r="AE128" s="33" t="s">
        <v>47</v>
      </c>
      <c r="AF128" s="22"/>
      <c r="AG128" s="35" t="s">
        <v>48</v>
      </c>
      <c r="AH128" s="29"/>
      <c r="AI128" s="29"/>
      <c r="AJ128" s="28" t="s">
        <v>89</v>
      </c>
      <c r="AK128" s="22">
        <v>83919</v>
      </c>
      <c r="AL128" s="119" t="s">
        <v>50</v>
      </c>
      <c r="AM128" s="32" t="s">
        <v>50</v>
      </c>
      <c r="AN128" s="32" t="s">
        <v>114</v>
      </c>
      <c r="AO128" s="115" t="s">
        <v>50</v>
      </c>
      <c r="AP128" s="32" t="s">
        <v>50</v>
      </c>
      <c r="AQ128" s="29"/>
      <c r="AR128" s="24"/>
      <c r="AS128" s="24"/>
      <c r="AT128" s="343"/>
      <c r="AU128" s="22"/>
      <c r="AV128" s="42"/>
      <c r="AW128" s="26"/>
      <c r="AX128" s="364"/>
      <c r="AY128" s="364"/>
      <c r="AZ128" s="364"/>
      <c r="BA128" s="364"/>
      <c r="BB128" s="323"/>
      <c r="BC128" s="54"/>
      <c r="BD128" s="323"/>
      <c r="BE128" s="323"/>
      <c r="BF128" s="323"/>
    </row>
    <row r="129" spans="1:58" s="13" customFormat="1" ht="72" hidden="1" customHeight="1">
      <c r="A129" s="325">
        <v>2</v>
      </c>
      <c r="B129" s="45">
        <v>208</v>
      </c>
      <c r="C129" s="24" t="s">
        <v>1907</v>
      </c>
      <c r="D129" s="166" t="s">
        <v>1900</v>
      </c>
      <c r="E129" s="163" t="s">
        <v>81</v>
      </c>
      <c r="F129" s="19">
        <v>1070000</v>
      </c>
      <c r="G129" s="20">
        <v>1</v>
      </c>
      <c r="H129" s="16">
        <f t="shared" si="28"/>
        <v>1070000</v>
      </c>
      <c r="I129" s="16">
        <f t="shared" si="29"/>
        <v>1070000</v>
      </c>
      <c r="J129" s="162">
        <f>L129/K129</f>
        <v>1070000</v>
      </c>
      <c r="K129" s="162">
        <v>1</v>
      </c>
      <c r="L129" s="162">
        <v>1070000</v>
      </c>
      <c r="M129" s="22" t="s">
        <v>138</v>
      </c>
      <c r="N129" s="53" t="s">
        <v>139</v>
      </c>
      <c r="O129" s="18" t="s">
        <v>140</v>
      </c>
      <c r="P129" s="18" t="s">
        <v>127</v>
      </c>
      <c r="Q129" s="20" t="s">
        <v>42</v>
      </c>
      <c r="R129" s="20" t="s">
        <v>42</v>
      </c>
      <c r="S129" s="17" t="s">
        <v>425</v>
      </c>
      <c r="T129" s="18" t="s">
        <v>299</v>
      </c>
      <c r="U129" s="21">
        <v>10722</v>
      </c>
      <c r="V129" s="21">
        <v>2100200180</v>
      </c>
      <c r="W129" s="21">
        <v>2100200180</v>
      </c>
      <c r="X129" s="14" t="s">
        <v>475</v>
      </c>
      <c r="Y129" s="18" t="s">
        <v>100</v>
      </c>
      <c r="Z129" s="22" t="s">
        <v>43</v>
      </c>
      <c r="AA129" s="22" t="s">
        <v>66</v>
      </c>
      <c r="AB129" s="23" t="s">
        <v>67</v>
      </c>
      <c r="AC129" s="23" t="s">
        <v>658</v>
      </c>
      <c r="AD129" s="22" t="s">
        <v>46</v>
      </c>
      <c r="AE129" s="33" t="s">
        <v>47</v>
      </c>
      <c r="AF129" s="22"/>
      <c r="AG129" s="35" t="s">
        <v>48</v>
      </c>
      <c r="AH129" s="29"/>
      <c r="AI129" s="29"/>
      <c r="AJ129" s="28" t="s">
        <v>49</v>
      </c>
      <c r="AK129" s="22">
        <v>80159</v>
      </c>
      <c r="AL129" s="119" t="s">
        <v>50</v>
      </c>
      <c r="AM129" s="32" t="s">
        <v>50</v>
      </c>
      <c r="AN129" s="32" t="s">
        <v>114</v>
      </c>
      <c r="AO129" s="115" t="s">
        <v>50</v>
      </c>
      <c r="AP129" s="32" t="s">
        <v>50</v>
      </c>
      <c r="AQ129" s="17"/>
      <c r="AR129" s="24"/>
      <c r="AS129" s="24"/>
      <c r="AT129" s="343"/>
      <c r="AU129" s="22"/>
      <c r="AV129" s="42"/>
      <c r="AW129" s="26"/>
      <c r="AX129" s="364"/>
      <c r="AY129" s="364"/>
      <c r="AZ129" s="364"/>
      <c r="BA129" s="364"/>
      <c r="BB129" s="323"/>
      <c r="BC129" s="54"/>
      <c r="BD129" s="323"/>
      <c r="BE129" s="323"/>
      <c r="BF129" s="323"/>
    </row>
    <row r="130" spans="1:58" s="13" customFormat="1" ht="72" hidden="1" customHeight="1">
      <c r="A130" s="325">
        <v>2</v>
      </c>
      <c r="B130" s="45">
        <v>210</v>
      </c>
      <c r="C130" s="24" t="s">
        <v>1840</v>
      </c>
      <c r="D130" s="166" t="s">
        <v>1659</v>
      </c>
      <c r="E130" s="163" t="s">
        <v>41</v>
      </c>
      <c r="F130" s="19">
        <v>1500000</v>
      </c>
      <c r="G130" s="20">
        <v>1</v>
      </c>
      <c r="H130" s="16">
        <f t="shared" si="28"/>
        <v>1500000</v>
      </c>
      <c r="I130" s="16">
        <f t="shared" si="29"/>
        <v>1500000</v>
      </c>
      <c r="J130" s="162">
        <f>L130/K130</f>
        <v>1500000</v>
      </c>
      <c r="K130" s="162">
        <v>1</v>
      </c>
      <c r="L130" s="162">
        <v>1500000</v>
      </c>
      <c r="M130" s="22" t="s">
        <v>138</v>
      </c>
      <c r="N130" s="53" t="s">
        <v>139</v>
      </c>
      <c r="O130" s="18" t="s">
        <v>140</v>
      </c>
      <c r="P130" s="18" t="s">
        <v>127</v>
      </c>
      <c r="Q130" s="20" t="s">
        <v>42</v>
      </c>
      <c r="R130" s="20" t="s">
        <v>42</v>
      </c>
      <c r="S130" s="17" t="s">
        <v>425</v>
      </c>
      <c r="T130" s="18" t="s">
        <v>353</v>
      </c>
      <c r="U130" s="21">
        <v>10722</v>
      </c>
      <c r="V130" s="21">
        <v>2100200180</v>
      </c>
      <c r="W130" s="21">
        <v>2100200180</v>
      </c>
      <c r="X130" s="14" t="s">
        <v>475</v>
      </c>
      <c r="Y130" s="18" t="s">
        <v>100</v>
      </c>
      <c r="Z130" s="22" t="s">
        <v>43</v>
      </c>
      <c r="AA130" s="22" t="s">
        <v>53</v>
      </c>
      <c r="AB130" s="23" t="s">
        <v>54</v>
      </c>
      <c r="AC130" s="23" t="s">
        <v>693</v>
      </c>
      <c r="AD130" s="22" t="s">
        <v>46</v>
      </c>
      <c r="AE130" s="33" t="s">
        <v>47</v>
      </c>
      <c r="AF130" s="22"/>
      <c r="AG130" s="39" t="s">
        <v>48</v>
      </c>
      <c r="AH130" s="29"/>
      <c r="AI130" s="29"/>
      <c r="AJ130" s="28" t="s">
        <v>49</v>
      </c>
      <c r="AK130" s="22">
        <v>80161</v>
      </c>
      <c r="AL130" s="119" t="s">
        <v>50</v>
      </c>
      <c r="AM130" s="32" t="s">
        <v>50</v>
      </c>
      <c r="AN130" s="32" t="s">
        <v>114</v>
      </c>
      <c r="AO130" s="115" t="s">
        <v>50</v>
      </c>
      <c r="AP130" s="32" t="s">
        <v>50</v>
      </c>
      <c r="AQ130" s="29"/>
      <c r="AR130" s="24"/>
      <c r="AS130" s="24"/>
      <c r="AT130" s="343"/>
      <c r="AU130" s="22"/>
      <c r="AV130" s="44"/>
      <c r="AW130" s="26"/>
      <c r="AX130" s="364"/>
      <c r="AY130" s="364"/>
      <c r="AZ130" s="364"/>
      <c r="BA130" s="364"/>
      <c r="BB130" s="323"/>
      <c r="BC130" s="54"/>
      <c r="BD130" s="323"/>
      <c r="BE130" s="323"/>
      <c r="BF130" s="323"/>
    </row>
    <row r="131" spans="1:58" s="13" customFormat="1" ht="72" hidden="1" customHeight="1">
      <c r="A131" s="325">
        <v>2</v>
      </c>
      <c r="B131" s="45">
        <v>211</v>
      </c>
      <c r="C131" s="24" t="s">
        <v>1788</v>
      </c>
      <c r="D131" s="166" t="s">
        <v>1746</v>
      </c>
      <c r="E131" s="163" t="s">
        <v>41</v>
      </c>
      <c r="F131" s="19">
        <v>800000</v>
      </c>
      <c r="G131" s="20">
        <v>2</v>
      </c>
      <c r="H131" s="16">
        <f t="shared" si="28"/>
        <v>1600000</v>
      </c>
      <c r="I131" s="16">
        <f t="shared" si="29"/>
        <v>1600000</v>
      </c>
      <c r="J131" s="162">
        <f>L131/K131</f>
        <v>800000</v>
      </c>
      <c r="K131" s="162">
        <v>2</v>
      </c>
      <c r="L131" s="162">
        <v>1600000</v>
      </c>
      <c r="M131" s="22" t="s">
        <v>227</v>
      </c>
      <c r="N131" s="53" t="s">
        <v>97</v>
      </c>
      <c r="O131" s="18" t="s">
        <v>97</v>
      </c>
      <c r="P131" s="18" t="s">
        <v>111</v>
      </c>
      <c r="Q131" s="20" t="s">
        <v>55</v>
      </c>
      <c r="R131" s="20" t="s">
        <v>55</v>
      </c>
      <c r="S131" s="18" t="s">
        <v>52</v>
      </c>
      <c r="T131" s="18" t="s">
        <v>228</v>
      </c>
      <c r="U131" s="21">
        <v>11256</v>
      </c>
      <c r="V131" s="21">
        <v>2100200185</v>
      </c>
      <c r="W131" s="21">
        <v>2100200185</v>
      </c>
      <c r="X131" s="14" t="s">
        <v>475</v>
      </c>
      <c r="Y131" s="18"/>
      <c r="Z131" s="22" t="s">
        <v>43</v>
      </c>
      <c r="AA131" s="22" t="s">
        <v>66</v>
      </c>
      <c r="AB131" s="23" t="s">
        <v>67</v>
      </c>
      <c r="AC131" s="23" t="s">
        <v>714</v>
      </c>
      <c r="AD131" s="22" t="s">
        <v>46</v>
      </c>
      <c r="AE131" s="33" t="s">
        <v>47</v>
      </c>
      <c r="AF131" s="22"/>
      <c r="AG131" s="39"/>
      <c r="AH131" s="29"/>
      <c r="AI131" s="29"/>
      <c r="AJ131" s="28" t="s">
        <v>49</v>
      </c>
      <c r="AK131" s="22">
        <v>82656</v>
      </c>
      <c r="AL131" s="119" t="s">
        <v>50</v>
      </c>
      <c r="AM131" s="32" t="s">
        <v>50</v>
      </c>
      <c r="AN131" s="32" t="s">
        <v>114</v>
      </c>
      <c r="AO131" s="115" t="s">
        <v>50</v>
      </c>
      <c r="AP131" s="32" t="s">
        <v>50</v>
      </c>
      <c r="AQ131" s="17"/>
      <c r="AR131" s="24"/>
      <c r="AS131" s="24"/>
      <c r="AT131" s="343"/>
      <c r="AU131" s="22"/>
      <c r="AV131" s="44"/>
      <c r="AW131" s="26"/>
      <c r="AX131" s="364"/>
      <c r="AY131" s="364"/>
      <c r="AZ131" s="364"/>
      <c r="BA131" s="364"/>
      <c r="BB131" s="323"/>
      <c r="BC131" s="54"/>
      <c r="BD131" s="323"/>
      <c r="BE131" s="323"/>
      <c r="BF131" s="323"/>
    </row>
    <row r="132" spans="1:58" s="13" customFormat="1" ht="72" hidden="1" customHeight="1">
      <c r="A132" s="325">
        <v>2</v>
      </c>
      <c r="B132" s="45">
        <v>213</v>
      </c>
      <c r="C132" s="24" t="s">
        <v>1841</v>
      </c>
      <c r="D132" s="166" t="s">
        <v>1706</v>
      </c>
      <c r="E132" s="163" t="s">
        <v>88</v>
      </c>
      <c r="F132" s="19">
        <v>500000</v>
      </c>
      <c r="G132" s="20">
        <v>1</v>
      </c>
      <c r="H132" s="16">
        <f t="shared" si="28"/>
        <v>500000</v>
      </c>
      <c r="I132" s="16">
        <f t="shared" si="29"/>
        <v>500000</v>
      </c>
      <c r="J132" s="162">
        <f t="shared" ref="J132:J133" si="31">L132/K132</f>
        <v>500000</v>
      </c>
      <c r="K132" s="162">
        <v>1</v>
      </c>
      <c r="L132" s="162">
        <v>500000</v>
      </c>
      <c r="M132" s="22" t="s">
        <v>381</v>
      </c>
      <c r="N132" s="53" t="s">
        <v>261</v>
      </c>
      <c r="O132" s="18" t="s">
        <v>262</v>
      </c>
      <c r="P132" s="18" t="s">
        <v>111</v>
      </c>
      <c r="Q132" s="20" t="s">
        <v>57</v>
      </c>
      <c r="R132" s="20" t="s">
        <v>57</v>
      </c>
      <c r="S132" s="17" t="s">
        <v>425</v>
      </c>
      <c r="T132" s="18" t="s">
        <v>380</v>
      </c>
      <c r="U132" s="21">
        <v>11251</v>
      </c>
      <c r="V132" s="21">
        <v>2100200185</v>
      </c>
      <c r="W132" s="21">
        <v>2100200185</v>
      </c>
      <c r="X132" s="14" t="s">
        <v>475</v>
      </c>
      <c r="Y132" s="18"/>
      <c r="Z132" s="22" t="s">
        <v>43</v>
      </c>
      <c r="AA132" s="22" t="s">
        <v>44</v>
      </c>
      <c r="AB132" s="22" t="s">
        <v>45</v>
      </c>
      <c r="AC132" s="22" t="s">
        <v>715</v>
      </c>
      <c r="AD132" s="22" t="s">
        <v>46</v>
      </c>
      <c r="AE132" s="33" t="s">
        <v>47</v>
      </c>
      <c r="AF132" s="22"/>
      <c r="AG132" s="39"/>
      <c r="AH132" s="29"/>
      <c r="AI132" s="29"/>
      <c r="AJ132" s="28" t="s">
        <v>49</v>
      </c>
      <c r="AK132" s="22">
        <v>82658</v>
      </c>
      <c r="AL132" s="119" t="s">
        <v>50</v>
      </c>
      <c r="AM132" s="32" t="s">
        <v>50</v>
      </c>
      <c r="AN132" s="32" t="s">
        <v>114</v>
      </c>
      <c r="AO132" s="115" t="s">
        <v>50</v>
      </c>
      <c r="AP132" s="32" t="s">
        <v>50</v>
      </c>
      <c r="AQ132" s="29"/>
      <c r="AR132" s="24"/>
      <c r="AS132" s="24"/>
      <c r="AT132" s="343"/>
      <c r="AU132" s="22"/>
      <c r="AV132" s="42"/>
      <c r="AW132" s="26"/>
      <c r="AX132" s="364"/>
      <c r="AY132" s="364"/>
      <c r="AZ132" s="364"/>
      <c r="BA132" s="364"/>
      <c r="BB132" s="323"/>
      <c r="BC132" s="54"/>
      <c r="BD132" s="323"/>
      <c r="BE132" s="323"/>
      <c r="BF132" s="323"/>
    </row>
    <row r="133" spans="1:58" s="13" customFormat="1" ht="72" hidden="1" customHeight="1">
      <c r="A133" s="325">
        <v>2</v>
      </c>
      <c r="B133" s="45">
        <v>214</v>
      </c>
      <c r="C133" s="24" t="s">
        <v>1842</v>
      </c>
      <c r="D133" s="166" t="s">
        <v>1707</v>
      </c>
      <c r="E133" s="163" t="s">
        <v>41</v>
      </c>
      <c r="F133" s="19">
        <v>215000</v>
      </c>
      <c r="G133" s="20">
        <v>1</v>
      </c>
      <c r="H133" s="16">
        <f t="shared" si="28"/>
        <v>215000</v>
      </c>
      <c r="I133" s="16">
        <f t="shared" si="29"/>
        <v>215000</v>
      </c>
      <c r="J133" s="162">
        <f t="shared" si="31"/>
        <v>215000</v>
      </c>
      <c r="K133" s="162">
        <v>1</v>
      </c>
      <c r="L133" s="162">
        <v>215000</v>
      </c>
      <c r="M133" s="22" t="s">
        <v>381</v>
      </c>
      <c r="N133" s="53" t="s">
        <v>261</v>
      </c>
      <c r="O133" s="18" t="s">
        <v>262</v>
      </c>
      <c r="P133" s="18" t="s">
        <v>111</v>
      </c>
      <c r="Q133" s="20" t="s">
        <v>57</v>
      </c>
      <c r="R133" s="20" t="s">
        <v>57</v>
      </c>
      <c r="S133" s="17" t="s">
        <v>425</v>
      </c>
      <c r="T133" s="18" t="s">
        <v>382</v>
      </c>
      <c r="U133" s="21">
        <v>11251</v>
      </c>
      <c r="V133" s="21">
        <v>2100200185</v>
      </c>
      <c r="W133" s="21">
        <v>2100200185</v>
      </c>
      <c r="X133" s="18" t="s">
        <v>475</v>
      </c>
      <c r="Y133" s="18"/>
      <c r="Z133" s="22" t="s">
        <v>43</v>
      </c>
      <c r="AA133" s="22" t="s">
        <v>66</v>
      </c>
      <c r="AB133" s="23" t="s">
        <v>67</v>
      </c>
      <c r="AC133" s="23" t="s">
        <v>716</v>
      </c>
      <c r="AD133" s="22" t="s">
        <v>46</v>
      </c>
      <c r="AE133" s="33" t="s">
        <v>47</v>
      </c>
      <c r="AF133" s="22"/>
      <c r="AG133" s="39"/>
      <c r="AH133" s="29"/>
      <c r="AI133" s="29"/>
      <c r="AJ133" s="28" t="s">
        <v>49</v>
      </c>
      <c r="AK133" s="22">
        <v>82659</v>
      </c>
      <c r="AL133" s="119" t="s">
        <v>50</v>
      </c>
      <c r="AM133" s="32" t="s">
        <v>50</v>
      </c>
      <c r="AN133" s="32" t="s">
        <v>114</v>
      </c>
      <c r="AO133" s="115" t="s">
        <v>50</v>
      </c>
      <c r="AP133" s="32" t="s">
        <v>50</v>
      </c>
      <c r="AQ133" s="29"/>
      <c r="AR133" s="24"/>
      <c r="AS133" s="24"/>
      <c r="AT133" s="343"/>
      <c r="AU133" s="22"/>
      <c r="AV133" s="44"/>
      <c r="AW133" s="26"/>
      <c r="AX133" s="364"/>
      <c r="AY133" s="364"/>
      <c r="AZ133" s="364"/>
      <c r="BA133" s="364"/>
      <c r="BB133" s="323"/>
      <c r="BC133" s="54"/>
      <c r="BD133" s="323"/>
      <c r="BE133" s="323"/>
      <c r="BF133" s="323"/>
    </row>
    <row r="134" spans="1:58" s="13" customFormat="1" ht="72" hidden="1" customHeight="1">
      <c r="A134" s="325">
        <v>2</v>
      </c>
      <c r="B134" s="45">
        <v>216</v>
      </c>
      <c r="C134" s="24" t="s">
        <v>1790</v>
      </c>
      <c r="D134" s="166" t="s">
        <v>1708</v>
      </c>
      <c r="E134" s="163" t="s">
        <v>41</v>
      </c>
      <c r="F134" s="19">
        <v>375000</v>
      </c>
      <c r="G134" s="20">
        <v>1</v>
      </c>
      <c r="H134" s="16">
        <f t="shared" si="28"/>
        <v>375000</v>
      </c>
      <c r="I134" s="16">
        <f t="shared" si="29"/>
        <v>375000</v>
      </c>
      <c r="J134" s="162">
        <f t="shared" ref="J134:J141" si="32">L134/K134</f>
        <v>375000</v>
      </c>
      <c r="K134" s="162">
        <v>1</v>
      </c>
      <c r="L134" s="162">
        <v>375000</v>
      </c>
      <c r="M134" s="22" t="s">
        <v>187</v>
      </c>
      <c r="N134" s="53" t="s">
        <v>180</v>
      </c>
      <c r="O134" s="18" t="s">
        <v>188</v>
      </c>
      <c r="P134" s="18" t="s">
        <v>111</v>
      </c>
      <c r="Q134" s="20" t="s">
        <v>57</v>
      </c>
      <c r="R134" s="20" t="s">
        <v>57</v>
      </c>
      <c r="S134" s="17" t="s">
        <v>425</v>
      </c>
      <c r="T134" s="18" t="s">
        <v>383</v>
      </c>
      <c r="U134" s="21">
        <v>11253</v>
      </c>
      <c r="V134" s="21">
        <v>2100200185</v>
      </c>
      <c r="W134" s="21">
        <v>2100200185</v>
      </c>
      <c r="X134" s="14" t="s">
        <v>475</v>
      </c>
      <c r="Y134" s="18"/>
      <c r="Z134" s="22" t="s">
        <v>43</v>
      </c>
      <c r="AA134" s="22" t="s">
        <v>66</v>
      </c>
      <c r="AB134" s="23" t="s">
        <v>67</v>
      </c>
      <c r="AC134" s="23" t="s">
        <v>717</v>
      </c>
      <c r="AD134" s="22" t="s">
        <v>46</v>
      </c>
      <c r="AE134" s="33" t="s">
        <v>47</v>
      </c>
      <c r="AF134" s="22"/>
      <c r="AG134" s="39"/>
      <c r="AH134" s="29"/>
      <c r="AI134" s="29"/>
      <c r="AJ134" s="28" t="s">
        <v>49</v>
      </c>
      <c r="AK134" s="22">
        <v>82661</v>
      </c>
      <c r="AL134" s="119" t="s">
        <v>50</v>
      </c>
      <c r="AM134" s="32" t="s">
        <v>50</v>
      </c>
      <c r="AN134" s="32" t="s">
        <v>114</v>
      </c>
      <c r="AO134" s="115" t="s">
        <v>50</v>
      </c>
      <c r="AP134" s="32" t="s">
        <v>50</v>
      </c>
      <c r="AQ134" s="17"/>
      <c r="AR134" s="24"/>
      <c r="AS134" s="24"/>
      <c r="AT134" s="343"/>
      <c r="AU134" s="22"/>
      <c r="AV134" s="44"/>
      <c r="AW134" s="26"/>
      <c r="AX134" s="364"/>
      <c r="AY134" s="364"/>
      <c r="AZ134" s="364"/>
      <c r="BA134" s="364"/>
      <c r="BB134" s="323"/>
      <c r="BC134" s="54"/>
      <c r="BD134" s="323"/>
      <c r="BE134" s="323"/>
      <c r="BF134" s="323"/>
    </row>
    <row r="135" spans="1:58" s="13" customFormat="1" ht="72" hidden="1" customHeight="1">
      <c r="A135" s="325">
        <v>2</v>
      </c>
      <c r="B135" s="45">
        <v>217</v>
      </c>
      <c r="C135" s="24" t="s">
        <v>1843</v>
      </c>
      <c r="D135" s="166" t="s">
        <v>1709</v>
      </c>
      <c r="E135" s="163" t="s">
        <v>41</v>
      </c>
      <c r="F135" s="19">
        <v>150000</v>
      </c>
      <c r="G135" s="20">
        <v>1</v>
      </c>
      <c r="H135" s="16">
        <f t="shared" si="28"/>
        <v>150000</v>
      </c>
      <c r="I135" s="16">
        <f t="shared" si="29"/>
        <v>150000</v>
      </c>
      <c r="J135" s="162">
        <f t="shared" si="32"/>
        <v>150000</v>
      </c>
      <c r="K135" s="162">
        <v>1</v>
      </c>
      <c r="L135" s="162">
        <v>150000</v>
      </c>
      <c r="M135" s="22" t="s">
        <v>187</v>
      </c>
      <c r="N135" s="53" t="s">
        <v>180</v>
      </c>
      <c r="O135" s="18" t="s">
        <v>188</v>
      </c>
      <c r="P135" s="18" t="s">
        <v>111</v>
      </c>
      <c r="Q135" s="20" t="s">
        <v>57</v>
      </c>
      <c r="R135" s="20" t="s">
        <v>57</v>
      </c>
      <c r="S135" s="18" t="s">
        <v>426</v>
      </c>
      <c r="T135" s="18" t="s">
        <v>189</v>
      </c>
      <c r="U135" s="21">
        <v>11253</v>
      </c>
      <c r="V135" s="21">
        <v>2100200185</v>
      </c>
      <c r="W135" s="21">
        <v>2100200185</v>
      </c>
      <c r="X135" s="14" t="s">
        <v>475</v>
      </c>
      <c r="Y135" s="18"/>
      <c r="Z135" s="22" t="s">
        <v>43</v>
      </c>
      <c r="AA135" s="22" t="s">
        <v>53</v>
      </c>
      <c r="AB135" s="23" t="s">
        <v>54</v>
      </c>
      <c r="AC135" s="23" t="s">
        <v>718</v>
      </c>
      <c r="AD135" s="22" t="s">
        <v>46</v>
      </c>
      <c r="AE135" s="33" t="s">
        <v>47</v>
      </c>
      <c r="AF135" s="22"/>
      <c r="AG135" s="39"/>
      <c r="AH135" s="29"/>
      <c r="AI135" s="29"/>
      <c r="AJ135" s="28" t="s">
        <v>49</v>
      </c>
      <c r="AK135" s="22">
        <v>82662</v>
      </c>
      <c r="AL135" s="119" t="s">
        <v>50</v>
      </c>
      <c r="AM135" s="32" t="s">
        <v>50</v>
      </c>
      <c r="AN135" s="32" t="s">
        <v>114</v>
      </c>
      <c r="AO135" s="115" t="s">
        <v>50</v>
      </c>
      <c r="AP135" s="32" t="s">
        <v>50</v>
      </c>
      <c r="AQ135" s="29"/>
      <c r="AR135" s="24"/>
      <c r="AS135" s="24"/>
      <c r="AT135" s="343"/>
      <c r="AU135" s="22"/>
      <c r="AV135" s="44"/>
      <c r="AW135" s="26"/>
      <c r="AX135" s="364"/>
      <c r="AY135" s="364"/>
      <c r="AZ135" s="364"/>
      <c r="BA135" s="364"/>
      <c r="BB135" s="323"/>
      <c r="BC135" s="54"/>
      <c r="BD135" s="323"/>
      <c r="BE135" s="323"/>
      <c r="BF135" s="323"/>
    </row>
    <row r="136" spans="1:58" s="13" customFormat="1" ht="96" hidden="1" customHeight="1">
      <c r="A136" s="325">
        <v>2</v>
      </c>
      <c r="B136" s="45">
        <v>218</v>
      </c>
      <c r="C136" s="24" t="s">
        <v>1844</v>
      </c>
      <c r="D136" s="166" t="s">
        <v>1637</v>
      </c>
      <c r="E136" s="163" t="s">
        <v>81</v>
      </c>
      <c r="F136" s="19">
        <v>2600000</v>
      </c>
      <c r="G136" s="20">
        <v>1</v>
      </c>
      <c r="H136" s="16">
        <f t="shared" si="28"/>
        <v>2600000</v>
      </c>
      <c r="I136" s="16">
        <f t="shared" si="29"/>
        <v>2600000</v>
      </c>
      <c r="J136" s="162">
        <f t="shared" si="32"/>
        <v>2600000</v>
      </c>
      <c r="K136" s="162">
        <v>1</v>
      </c>
      <c r="L136" s="162">
        <v>2600000</v>
      </c>
      <c r="M136" s="22" t="s">
        <v>129</v>
      </c>
      <c r="N136" s="53" t="s">
        <v>130</v>
      </c>
      <c r="O136" s="18" t="s">
        <v>131</v>
      </c>
      <c r="P136" s="18" t="s">
        <v>132</v>
      </c>
      <c r="Q136" s="20" t="s">
        <v>82</v>
      </c>
      <c r="R136" s="20" t="s">
        <v>82</v>
      </c>
      <c r="S136" s="17" t="s">
        <v>425</v>
      </c>
      <c r="T136" s="18" t="s">
        <v>352</v>
      </c>
      <c r="U136" s="21">
        <v>10673</v>
      </c>
      <c r="V136" s="21">
        <v>2100200161</v>
      </c>
      <c r="W136" s="21">
        <v>2100200161</v>
      </c>
      <c r="X136" s="14" t="s">
        <v>475</v>
      </c>
      <c r="Y136" s="18"/>
      <c r="Z136" s="22" t="s">
        <v>43</v>
      </c>
      <c r="AA136" s="22" t="s">
        <v>53</v>
      </c>
      <c r="AB136" s="23" t="s">
        <v>54</v>
      </c>
      <c r="AC136" s="23" t="s">
        <v>692</v>
      </c>
      <c r="AD136" s="22" t="s">
        <v>90</v>
      </c>
      <c r="AE136" s="33" t="s">
        <v>47</v>
      </c>
      <c r="AF136" s="22"/>
      <c r="AG136" s="39" t="s">
        <v>48</v>
      </c>
      <c r="AH136" s="29"/>
      <c r="AI136" s="29"/>
      <c r="AJ136" s="28" t="s">
        <v>89</v>
      </c>
      <c r="AK136" s="22">
        <v>83920</v>
      </c>
      <c r="AL136" s="119" t="s">
        <v>50</v>
      </c>
      <c r="AM136" s="32" t="s">
        <v>50</v>
      </c>
      <c r="AN136" s="32" t="s">
        <v>114</v>
      </c>
      <c r="AO136" s="115" t="s">
        <v>50</v>
      </c>
      <c r="AP136" s="32" t="s">
        <v>50</v>
      </c>
      <c r="AQ136" s="29"/>
      <c r="AR136" s="24"/>
      <c r="AS136" s="24"/>
      <c r="AT136" s="343"/>
      <c r="AU136" s="22"/>
      <c r="AV136" s="42"/>
      <c r="AW136" s="26"/>
      <c r="AX136" s="364"/>
      <c r="AY136" s="364"/>
      <c r="AZ136" s="364"/>
      <c r="BA136" s="364"/>
      <c r="BB136" s="323"/>
      <c r="BC136" s="54"/>
      <c r="BD136" s="323"/>
      <c r="BE136" s="323"/>
      <c r="BF136" s="323"/>
    </row>
    <row r="137" spans="1:58" s="13" customFormat="1" ht="96" hidden="1" customHeight="1">
      <c r="A137" s="325">
        <v>2</v>
      </c>
      <c r="B137" s="45">
        <v>219</v>
      </c>
      <c r="C137" s="24" t="s">
        <v>1823</v>
      </c>
      <c r="D137" s="166" t="s">
        <v>1638</v>
      </c>
      <c r="E137" s="163" t="s">
        <v>88</v>
      </c>
      <c r="F137" s="19">
        <v>550000</v>
      </c>
      <c r="G137" s="20">
        <v>1</v>
      </c>
      <c r="H137" s="16">
        <f t="shared" si="28"/>
        <v>550000</v>
      </c>
      <c r="I137" s="16">
        <f t="shared" si="29"/>
        <v>550000</v>
      </c>
      <c r="J137" s="162">
        <f t="shared" si="32"/>
        <v>550000</v>
      </c>
      <c r="K137" s="162">
        <v>1</v>
      </c>
      <c r="L137" s="162">
        <v>550000</v>
      </c>
      <c r="M137" s="22" t="s">
        <v>159</v>
      </c>
      <c r="N137" s="53" t="s">
        <v>160</v>
      </c>
      <c r="O137" s="18" t="s">
        <v>161</v>
      </c>
      <c r="P137" s="18" t="s">
        <v>132</v>
      </c>
      <c r="Q137" s="20" t="s">
        <v>55</v>
      </c>
      <c r="R137" s="20" t="s">
        <v>55</v>
      </c>
      <c r="S137" s="17" t="s">
        <v>425</v>
      </c>
      <c r="T137" s="18" t="s">
        <v>368</v>
      </c>
      <c r="U137" s="21">
        <v>11160</v>
      </c>
      <c r="V137" s="21">
        <v>2100200160</v>
      </c>
      <c r="W137" s="21">
        <v>2100200160</v>
      </c>
      <c r="X137" s="14" t="s">
        <v>475</v>
      </c>
      <c r="Y137" s="18"/>
      <c r="Z137" s="22" t="s">
        <v>43</v>
      </c>
      <c r="AA137" s="22" t="s">
        <v>66</v>
      </c>
      <c r="AB137" s="23" t="s">
        <v>67</v>
      </c>
      <c r="AC137" s="23" t="s">
        <v>704</v>
      </c>
      <c r="AD137" s="22" t="s">
        <v>46</v>
      </c>
      <c r="AE137" s="33" t="s">
        <v>47</v>
      </c>
      <c r="AF137" s="22"/>
      <c r="AG137" s="39"/>
      <c r="AH137" s="29"/>
      <c r="AI137" s="29"/>
      <c r="AJ137" s="28" t="s">
        <v>49</v>
      </c>
      <c r="AK137" s="22">
        <v>86382</v>
      </c>
      <c r="AL137" s="119" t="s">
        <v>50</v>
      </c>
      <c r="AM137" s="32" t="s">
        <v>50</v>
      </c>
      <c r="AN137" s="32" t="s">
        <v>114</v>
      </c>
      <c r="AO137" s="115" t="s">
        <v>50</v>
      </c>
      <c r="AP137" s="32" t="s">
        <v>50</v>
      </c>
      <c r="AQ137" s="29"/>
      <c r="AR137" s="24"/>
      <c r="AS137" s="24"/>
      <c r="AT137" s="343"/>
      <c r="AU137" s="22"/>
      <c r="AV137" s="42"/>
      <c r="AW137" s="26"/>
      <c r="AX137" s="364"/>
      <c r="AY137" s="364"/>
      <c r="AZ137" s="364"/>
      <c r="BA137" s="364"/>
      <c r="BB137" s="323"/>
      <c r="BC137" s="54"/>
      <c r="BD137" s="323"/>
      <c r="BE137" s="323"/>
      <c r="BF137" s="323"/>
    </row>
    <row r="138" spans="1:58" s="13" customFormat="1" ht="96" hidden="1" customHeight="1">
      <c r="A138" s="325">
        <v>2</v>
      </c>
      <c r="B138" s="45">
        <v>220</v>
      </c>
      <c r="C138" s="24" t="s">
        <v>1823</v>
      </c>
      <c r="D138" s="166" t="s">
        <v>1639</v>
      </c>
      <c r="E138" s="163" t="s">
        <v>88</v>
      </c>
      <c r="F138" s="19">
        <v>550000</v>
      </c>
      <c r="G138" s="20">
        <v>1</v>
      </c>
      <c r="H138" s="16">
        <f t="shared" si="28"/>
        <v>550000</v>
      </c>
      <c r="I138" s="16">
        <f t="shared" si="29"/>
        <v>550000</v>
      </c>
      <c r="J138" s="162">
        <f t="shared" si="32"/>
        <v>550000</v>
      </c>
      <c r="K138" s="162">
        <v>1</v>
      </c>
      <c r="L138" s="162">
        <v>550000</v>
      </c>
      <c r="M138" s="22" t="s">
        <v>163</v>
      </c>
      <c r="N138" s="53" t="s">
        <v>109</v>
      </c>
      <c r="O138" s="18" t="s">
        <v>164</v>
      </c>
      <c r="P138" s="18" t="s">
        <v>132</v>
      </c>
      <c r="Q138" s="20" t="s">
        <v>57</v>
      </c>
      <c r="R138" s="20" t="s">
        <v>57</v>
      </c>
      <c r="S138" s="18" t="s">
        <v>426</v>
      </c>
      <c r="T138" s="18" t="s">
        <v>369</v>
      </c>
      <c r="U138" s="21">
        <v>11163</v>
      </c>
      <c r="V138" s="21">
        <v>2100200160</v>
      </c>
      <c r="W138" s="21">
        <v>2100200160</v>
      </c>
      <c r="X138" s="18" t="s">
        <v>475</v>
      </c>
      <c r="Y138" s="18"/>
      <c r="Z138" s="22" t="s">
        <v>43</v>
      </c>
      <c r="AA138" s="22" t="s">
        <v>66</v>
      </c>
      <c r="AB138" s="23" t="s">
        <v>67</v>
      </c>
      <c r="AC138" s="23" t="s">
        <v>705</v>
      </c>
      <c r="AD138" s="22" t="s">
        <v>46</v>
      </c>
      <c r="AE138" s="33" t="s">
        <v>47</v>
      </c>
      <c r="AF138" s="22"/>
      <c r="AG138" s="39"/>
      <c r="AH138" s="29"/>
      <c r="AI138" s="29"/>
      <c r="AJ138" s="28" t="s">
        <v>49</v>
      </c>
      <c r="AK138" s="22">
        <v>86384</v>
      </c>
      <c r="AL138" s="119" t="s">
        <v>50</v>
      </c>
      <c r="AM138" s="32" t="s">
        <v>50</v>
      </c>
      <c r="AN138" s="32" t="s">
        <v>114</v>
      </c>
      <c r="AO138" s="115" t="s">
        <v>50</v>
      </c>
      <c r="AP138" s="32" t="s">
        <v>50</v>
      </c>
      <c r="AQ138" s="29"/>
      <c r="AR138" s="24"/>
      <c r="AS138" s="24"/>
      <c r="AT138" s="343"/>
      <c r="AU138" s="22"/>
      <c r="AV138" s="42"/>
      <c r="AW138" s="26"/>
      <c r="AX138" s="364"/>
      <c r="AY138" s="364"/>
      <c r="AZ138" s="364"/>
      <c r="BA138" s="364"/>
      <c r="BB138" s="323"/>
      <c r="BC138" s="54"/>
      <c r="BD138" s="323"/>
      <c r="BE138" s="323"/>
      <c r="BF138" s="323"/>
    </row>
    <row r="139" spans="1:58" s="13" customFormat="1" ht="120" hidden="1" customHeight="1">
      <c r="A139" s="325">
        <v>2</v>
      </c>
      <c r="B139" s="45">
        <v>221</v>
      </c>
      <c r="C139" s="24" t="s">
        <v>1794</v>
      </c>
      <c r="D139" s="166" t="s">
        <v>1645</v>
      </c>
      <c r="E139" s="163" t="s">
        <v>41</v>
      </c>
      <c r="F139" s="19">
        <v>1200000</v>
      </c>
      <c r="G139" s="20">
        <v>1</v>
      </c>
      <c r="H139" s="16">
        <f t="shared" si="28"/>
        <v>1200000</v>
      </c>
      <c r="I139" s="16">
        <f t="shared" si="29"/>
        <v>1200000</v>
      </c>
      <c r="J139" s="162">
        <f t="shared" si="32"/>
        <v>1200000</v>
      </c>
      <c r="K139" s="162">
        <v>1</v>
      </c>
      <c r="L139" s="162">
        <v>1200000</v>
      </c>
      <c r="M139" s="22" t="s">
        <v>170</v>
      </c>
      <c r="N139" s="53" t="s">
        <v>171</v>
      </c>
      <c r="O139" s="18" t="s">
        <v>171</v>
      </c>
      <c r="P139" s="18" t="s">
        <v>132</v>
      </c>
      <c r="Q139" s="20" t="s">
        <v>57</v>
      </c>
      <c r="R139" s="20" t="s">
        <v>57</v>
      </c>
      <c r="S139" s="18" t="s">
        <v>426</v>
      </c>
      <c r="T139" s="18" t="s">
        <v>375</v>
      </c>
      <c r="U139" s="21">
        <v>11159</v>
      </c>
      <c r="V139" s="21">
        <v>2100200160</v>
      </c>
      <c r="W139" s="21">
        <v>2100200160</v>
      </c>
      <c r="X139" s="14" t="s">
        <v>475</v>
      </c>
      <c r="Y139" s="18"/>
      <c r="Z139" s="22" t="s">
        <v>43</v>
      </c>
      <c r="AA139" s="22" t="s">
        <v>53</v>
      </c>
      <c r="AB139" s="23" t="s">
        <v>54</v>
      </c>
      <c r="AC139" s="23" t="s">
        <v>711</v>
      </c>
      <c r="AD139" s="22" t="s">
        <v>46</v>
      </c>
      <c r="AE139" s="33" t="s">
        <v>47</v>
      </c>
      <c r="AF139" s="22"/>
      <c r="AG139" s="39" t="s">
        <v>48</v>
      </c>
      <c r="AH139" s="29"/>
      <c r="AI139" s="29"/>
      <c r="AJ139" s="28" t="s">
        <v>49</v>
      </c>
      <c r="AK139" s="22">
        <v>86398</v>
      </c>
      <c r="AL139" s="119" t="s">
        <v>50</v>
      </c>
      <c r="AM139" s="32" t="s">
        <v>50</v>
      </c>
      <c r="AN139" s="32" t="s">
        <v>114</v>
      </c>
      <c r="AO139" s="115" t="s">
        <v>50</v>
      </c>
      <c r="AP139" s="32" t="s">
        <v>50</v>
      </c>
      <c r="AQ139" s="17"/>
      <c r="AR139" s="24"/>
      <c r="AS139" s="24"/>
      <c r="AT139" s="343"/>
      <c r="AU139" s="22"/>
      <c r="AV139" s="44"/>
      <c r="AW139" s="26"/>
      <c r="AX139" s="364"/>
      <c r="AY139" s="364"/>
      <c r="AZ139" s="364"/>
      <c r="BA139" s="364"/>
      <c r="BB139" s="323"/>
      <c r="BC139" s="54"/>
      <c r="BD139" s="323"/>
      <c r="BE139" s="323"/>
      <c r="BF139" s="323"/>
    </row>
    <row r="140" spans="1:58" s="13" customFormat="1" ht="96" hidden="1" customHeight="1">
      <c r="A140" s="325">
        <v>2</v>
      </c>
      <c r="B140" s="45">
        <v>222</v>
      </c>
      <c r="C140" s="24" t="s">
        <v>1794</v>
      </c>
      <c r="D140" s="166" t="s">
        <v>1646</v>
      </c>
      <c r="E140" s="163" t="s">
        <v>41</v>
      </c>
      <c r="F140" s="19">
        <v>1200000</v>
      </c>
      <c r="G140" s="20">
        <v>1</v>
      </c>
      <c r="H140" s="16">
        <f t="shared" si="28"/>
        <v>1200000</v>
      </c>
      <c r="I140" s="16">
        <f t="shared" si="29"/>
        <v>1200000</v>
      </c>
      <c r="J140" s="162">
        <f t="shared" si="32"/>
        <v>1200000</v>
      </c>
      <c r="K140" s="162">
        <v>1</v>
      </c>
      <c r="L140" s="162">
        <v>1200000</v>
      </c>
      <c r="M140" s="22" t="s">
        <v>166</v>
      </c>
      <c r="N140" s="53" t="s">
        <v>167</v>
      </c>
      <c r="O140" s="18" t="s">
        <v>168</v>
      </c>
      <c r="P140" s="18" t="s">
        <v>132</v>
      </c>
      <c r="Q140" s="20" t="s">
        <v>57</v>
      </c>
      <c r="R140" s="20" t="s">
        <v>57</v>
      </c>
      <c r="S140" s="18" t="s">
        <v>52</v>
      </c>
      <c r="T140" s="18" t="s">
        <v>376</v>
      </c>
      <c r="U140" s="21">
        <v>11164</v>
      </c>
      <c r="V140" s="21">
        <v>2100200160</v>
      </c>
      <c r="W140" s="21">
        <v>2100200160</v>
      </c>
      <c r="X140" s="14" t="s">
        <v>475</v>
      </c>
      <c r="Y140" s="18"/>
      <c r="Z140" s="22" t="s">
        <v>43</v>
      </c>
      <c r="AA140" s="22" t="s">
        <v>53</v>
      </c>
      <c r="AB140" s="23" t="s">
        <v>54</v>
      </c>
      <c r="AC140" s="23" t="s">
        <v>712</v>
      </c>
      <c r="AD140" s="22" t="s">
        <v>46</v>
      </c>
      <c r="AE140" s="33" t="s">
        <v>47</v>
      </c>
      <c r="AF140" s="22"/>
      <c r="AG140" s="35" t="s">
        <v>48</v>
      </c>
      <c r="AH140" s="29"/>
      <c r="AI140" s="29"/>
      <c r="AJ140" s="28" t="s">
        <v>49</v>
      </c>
      <c r="AK140" s="22">
        <v>86399</v>
      </c>
      <c r="AL140" s="119" t="s">
        <v>50</v>
      </c>
      <c r="AM140" s="32" t="s">
        <v>50</v>
      </c>
      <c r="AN140" s="32" t="s">
        <v>114</v>
      </c>
      <c r="AO140" s="115" t="s">
        <v>50</v>
      </c>
      <c r="AP140" s="32" t="s">
        <v>50</v>
      </c>
      <c r="AQ140" s="29"/>
      <c r="AR140" s="24"/>
      <c r="AS140" s="24"/>
      <c r="AT140" s="343"/>
      <c r="AU140" s="22"/>
      <c r="AV140" s="44"/>
      <c r="AW140" s="26"/>
      <c r="AX140" s="364"/>
      <c r="AY140" s="364"/>
      <c r="AZ140" s="364"/>
      <c r="BA140" s="364"/>
      <c r="BB140" s="323"/>
      <c r="BC140" s="54"/>
      <c r="BD140" s="323"/>
      <c r="BE140" s="323"/>
      <c r="BF140" s="323"/>
    </row>
    <row r="141" spans="1:58" s="13" customFormat="1" ht="72" customHeight="1">
      <c r="A141" s="325">
        <v>2</v>
      </c>
      <c r="B141" s="45">
        <v>224</v>
      </c>
      <c r="C141" s="24" t="s">
        <v>1845</v>
      </c>
      <c r="D141" s="166" t="s">
        <v>1718</v>
      </c>
      <c r="E141" s="163" t="s">
        <v>81</v>
      </c>
      <c r="F141" s="19">
        <v>3090000</v>
      </c>
      <c r="G141" s="20">
        <v>1</v>
      </c>
      <c r="H141" s="16">
        <f t="shared" si="28"/>
        <v>3090000</v>
      </c>
      <c r="I141" s="16">
        <f t="shared" si="29"/>
        <v>3090000</v>
      </c>
      <c r="J141" s="162">
        <f t="shared" si="32"/>
        <v>3090000</v>
      </c>
      <c r="K141" s="162">
        <v>1</v>
      </c>
      <c r="L141" s="162">
        <v>3090000</v>
      </c>
      <c r="M141" s="22" t="s">
        <v>115</v>
      </c>
      <c r="N141" s="53" t="s">
        <v>109</v>
      </c>
      <c r="O141" s="18" t="s">
        <v>116</v>
      </c>
      <c r="P141" s="18" t="s">
        <v>117</v>
      </c>
      <c r="Q141" s="20" t="s">
        <v>42</v>
      </c>
      <c r="R141" s="20" t="s">
        <v>42</v>
      </c>
      <c r="S141" s="17" t="s">
        <v>425</v>
      </c>
      <c r="T141" s="18" t="s">
        <v>234</v>
      </c>
      <c r="U141" s="21">
        <v>10727</v>
      </c>
      <c r="V141" s="21">
        <v>2100200190</v>
      </c>
      <c r="W141" s="21">
        <v>2100200190</v>
      </c>
      <c r="X141" s="14" t="s">
        <v>475</v>
      </c>
      <c r="Y141" s="18"/>
      <c r="Z141" s="22" t="s">
        <v>43</v>
      </c>
      <c r="AA141" s="22" t="s">
        <v>66</v>
      </c>
      <c r="AB141" s="23" t="s">
        <v>67</v>
      </c>
      <c r="AC141" s="23" t="s">
        <v>622</v>
      </c>
      <c r="AD141" s="22" t="s">
        <v>46</v>
      </c>
      <c r="AE141" s="33" t="s">
        <v>47</v>
      </c>
      <c r="AF141" s="22"/>
      <c r="AG141" s="39" t="s">
        <v>48</v>
      </c>
      <c r="AH141" s="29"/>
      <c r="AI141" s="29"/>
      <c r="AJ141" s="28" t="s">
        <v>49</v>
      </c>
      <c r="AK141" s="22">
        <v>88727</v>
      </c>
      <c r="AL141" s="119" t="s">
        <v>50</v>
      </c>
      <c r="AM141" s="32" t="s">
        <v>50</v>
      </c>
      <c r="AN141" s="32" t="s">
        <v>114</v>
      </c>
      <c r="AO141" s="115" t="s">
        <v>50</v>
      </c>
      <c r="AP141" s="32" t="s">
        <v>50</v>
      </c>
      <c r="AQ141" s="17"/>
      <c r="AR141" s="24"/>
      <c r="AS141" s="24"/>
      <c r="AT141" s="343"/>
      <c r="AU141" s="22"/>
      <c r="AV141" s="44"/>
      <c r="AW141" s="26"/>
      <c r="AX141" s="364"/>
      <c r="AY141" s="364"/>
      <c r="AZ141" s="364"/>
      <c r="BA141" s="364"/>
      <c r="BB141" s="323"/>
      <c r="BC141" s="54"/>
      <c r="BD141" s="323"/>
      <c r="BE141" s="323"/>
      <c r="BF141" s="323"/>
    </row>
    <row r="142" spans="1:58" s="13" customFormat="1" ht="72" customHeight="1">
      <c r="A142" s="325">
        <v>2</v>
      </c>
      <c r="B142" s="45">
        <v>229</v>
      </c>
      <c r="C142" s="24" t="s">
        <v>1797</v>
      </c>
      <c r="D142" s="166" t="s">
        <v>1719</v>
      </c>
      <c r="E142" s="163" t="s">
        <v>41</v>
      </c>
      <c r="F142" s="19">
        <v>2500000</v>
      </c>
      <c r="G142" s="20">
        <v>1</v>
      </c>
      <c r="H142" s="16">
        <f t="shared" si="28"/>
        <v>2500000</v>
      </c>
      <c r="I142" s="16">
        <f t="shared" si="29"/>
        <v>2500000</v>
      </c>
      <c r="J142" s="162">
        <f t="shared" ref="J142:J158" si="33">L142/K142</f>
        <v>2500000</v>
      </c>
      <c r="K142" s="162">
        <v>1</v>
      </c>
      <c r="L142" s="162">
        <v>2500000</v>
      </c>
      <c r="M142" s="22" t="s">
        <v>115</v>
      </c>
      <c r="N142" s="53" t="s">
        <v>109</v>
      </c>
      <c r="O142" s="18" t="s">
        <v>116</v>
      </c>
      <c r="P142" s="18" t="s">
        <v>117</v>
      </c>
      <c r="Q142" s="20" t="s">
        <v>42</v>
      </c>
      <c r="R142" s="20" t="s">
        <v>42</v>
      </c>
      <c r="S142" s="18" t="s">
        <v>52</v>
      </c>
      <c r="T142" s="18" t="s">
        <v>248</v>
      </c>
      <c r="U142" s="21">
        <v>10727</v>
      </c>
      <c r="V142" s="21">
        <v>2100200190</v>
      </c>
      <c r="W142" s="21">
        <v>2100200190</v>
      </c>
      <c r="X142" s="14" t="s">
        <v>475</v>
      </c>
      <c r="Y142" s="18"/>
      <c r="Z142" s="22" t="s">
        <v>43</v>
      </c>
      <c r="AA142" s="22" t="s">
        <v>53</v>
      </c>
      <c r="AB142" s="23" t="s">
        <v>54</v>
      </c>
      <c r="AC142" s="23" t="s">
        <v>629</v>
      </c>
      <c r="AD142" s="22" t="s">
        <v>46</v>
      </c>
      <c r="AE142" s="33" t="s">
        <v>47</v>
      </c>
      <c r="AF142" s="22"/>
      <c r="AG142" s="35" t="s">
        <v>48</v>
      </c>
      <c r="AH142" s="29"/>
      <c r="AI142" s="29"/>
      <c r="AJ142" s="28" t="s">
        <v>49</v>
      </c>
      <c r="AK142" s="22">
        <v>88728</v>
      </c>
      <c r="AL142" s="119" t="s">
        <v>50</v>
      </c>
      <c r="AM142" s="32" t="s">
        <v>50</v>
      </c>
      <c r="AN142" s="32" t="s">
        <v>114</v>
      </c>
      <c r="AO142" s="115" t="s">
        <v>50</v>
      </c>
      <c r="AP142" s="32" t="s">
        <v>50</v>
      </c>
      <c r="AQ142" s="29"/>
      <c r="AR142" s="24"/>
      <c r="AS142" s="24"/>
      <c r="AT142" s="343"/>
      <c r="AU142" s="22"/>
      <c r="AV142" s="44"/>
      <c r="AW142" s="26"/>
      <c r="AX142" s="364"/>
      <c r="AY142" s="364"/>
      <c r="AZ142" s="364"/>
      <c r="BA142" s="364"/>
      <c r="BB142" s="323"/>
      <c r="BC142" s="54"/>
      <c r="BD142" s="323"/>
      <c r="BE142" s="323"/>
      <c r="BF142" s="323"/>
    </row>
    <row r="143" spans="1:58" s="13" customFormat="1" ht="87.6" customHeight="1">
      <c r="A143" s="325">
        <v>2</v>
      </c>
      <c r="B143" s="45">
        <v>230</v>
      </c>
      <c r="C143" s="24" t="s">
        <v>1846</v>
      </c>
      <c r="D143" s="166" t="s">
        <v>1721</v>
      </c>
      <c r="E143" s="163" t="s">
        <v>41</v>
      </c>
      <c r="F143" s="19">
        <v>3600000</v>
      </c>
      <c r="G143" s="20">
        <v>1</v>
      </c>
      <c r="H143" s="16">
        <f t="shared" si="28"/>
        <v>3600000</v>
      </c>
      <c r="I143" s="16">
        <f t="shared" si="29"/>
        <v>3600000</v>
      </c>
      <c r="J143" s="162">
        <f t="shared" si="33"/>
        <v>3600000</v>
      </c>
      <c r="K143" s="162">
        <v>1</v>
      </c>
      <c r="L143" s="162">
        <v>3600000</v>
      </c>
      <c r="M143" s="22" t="s">
        <v>115</v>
      </c>
      <c r="N143" s="53" t="s">
        <v>109</v>
      </c>
      <c r="O143" s="18" t="s">
        <v>116</v>
      </c>
      <c r="P143" s="18" t="s">
        <v>117</v>
      </c>
      <c r="Q143" s="20" t="s">
        <v>42</v>
      </c>
      <c r="R143" s="20" t="s">
        <v>42</v>
      </c>
      <c r="S143" s="18" t="s">
        <v>52</v>
      </c>
      <c r="T143" s="18" t="s">
        <v>351</v>
      </c>
      <c r="U143" s="21">
        <v>10727</v>
      </c>
      <c r="V143" s="21">
        <v>2100200190</v>
      </c>
      <c r="W143" s="21">
        <v>2100200190</v>
      </c>
      <c r="X143" s="14" t="s">
        <v>475</v>
      </c>
      <c r="Y143" s="18"/>
      <c r="Z143" s="22" t="s">
        <v>43</v>
      </c>
      <c r="AA143" s="22" t="s">
        <v>53</v>
      </c>
      <c r="AB143" s="23" t="s">
        <v>54</v>
      </c>
      <c r="AC143" s="23" t="s">
        <v>691</v>
      </c>
      <c r="AD143" s="22" t="s">
        <v>46</v>
      </c>
      <c r="AE143" s="33" t="s">
        <v>47</v>
      </c>
      <c r="AF143" s="22"/>
      <c r="AG143" s="35" t="s">
        <v>48</v>
      </c>
      <c r="AH143" s="29"/>
      <c r="AI143" s="29"/>
      <c r="AJ143" s="28" t="s">
        <v>49</v>
      </c>
      <c r="AK143" s="22">
        <v>88730</v>
      </c>
      <c r="AL143" s="119" t="s">
        <v>50</v>
      </c>
      <c r="AM143" s="32" t="s">
        <v>50</v>
      </c>
      <c r="AN143" s="32" t="s">
        <v>114</v>
      </c>
      <c r="AO143" s="115" t="s">
        <v>50</v>
      </c>
      <c r="AP143" s="32" t="s">
        <v>50</v>
      </c>
      <c r="AQ143" s="17"/>
      <c r="AR143" s="24"/>
      <c r="AS143" s="24"/>
      <c r="AT143" s="343"/>
      <c r="AU143" s="22"/>
      <c r="AV143" s="44"/>
      <c r="AW143" s="26"/>
      <c r="AX143" s="364"/>
      <c r="AY143" s="364"/>
      <c r="AZ143" s="364"/>
      <c r="BA143" s="364"/>
      <c r="BB143" s="323"/>
      <c r="BC143" s="54"/>
      <c r="BD143" s="323"/>
      <c r="BE143" s="323"/>
      <c r="BF143" s="323"/>
    </row>
    <row r="144" spans="1:58" s="13" customFormat="1" ht="69.599999999999994" customHeight="1">
      <c r="A144" s="325">
        <v>2</v>
      </c>
      <c r="B144" s="45">
        <v>232</v>
      </c>
      <c r="C144" s="24" t="s">
        <v>1826</v>
      </c>
      <c r="D144" s="166" t="s">
        <v>1722</v>
      </c>
      <c r="E144" s="163" t="s">
        <v>41</v>
      </c>
      <c r="F144" s="19">
        <v>2580000</v>
      </c>
      <c r="G144" s="20">
        <v>1</v>
      </c>
      <c r="H144" s="16">
        <f t="shared" si="28"/>
        <v>2580000</v>
      </c>
      <c r="I144" s="16">
        <f t="shared" si="29"/>
        <v>2580000</v>
      </c>
      <c r="J144" s="162">
        <f t="shared" si="33"/>
        <v>2580000</v>
      </c>
      <c r="K144" s="162">
        <v>1</v>
      </c>
      <c r="L144" s="162">
        <v>2580000</v>
      </c>
      <c r="M144" s="22" t="s">
        <v>354</v>
      </c>
      <c r="N144" s="53" t="s">
        <v>355</v>
      </c>
      <c r="O144" s="18" t="s">
        <v>356</v>
      </c>
      <c r="P144" s="18" t="s">
        <v>117</v>
      </c>
      <c r="Q144" s="20" t="s">
        <v>79</v>
      </c>
      <c r="R144" s="20" t="s">
        <v>79</v>
      </c>
      <c r="S144" s="17" t="s">
        <v>425</v>
      </c>
      <c r="T144" s="18" t="s">
        <v>357</v>
      </c>
      <c r="U144" s="21">
        <v>11266</v>
      </c>
      <c r="V144" s="21">
        <v>2100200189</v>
      </c>
      <c r="W144" s="21">
        <v>2100200189</v>
      </c>
      <c r="X144" s="14" t="s">
        <v>475</v>
      </c>
      <c r="Y144" s="18"/>
      <c r="Z144" s="22" t="s">
        <v>43</v>
      </c>
      <c r="AA144" s="22" t="s">
        <v>66</v>
      </c>
      <c r="AB144" s="23" t="s">
        <v>67</v>
      </c>
      <c r="AC144" s="23" t="s">
        <v>694</v>
      </c>
      <c r="AD144" s="22" t="s">
        <v>46</v>
      </c>
      <c r="AE144" s="33" t="s">
        <v>47</v>
      </c>
      <c r="AF144" s="22"/>
      <c r="AG144" s="39" t="s">
        <v>48</v>
      </c>
      <c r="AH144" s="29"/>
      <c r="AI144" s="29"/>
      <c r="AJ144" s="28" t="s">
        <v>49</v>
      </c>
      <c r="AK144" s="22">
        <v>88742</v>
      </c>
      <c r="AL144" s="119" t="s">
        <v>50</v>
      </c>
      <c r="AM144" s="32" t="s">
        <v>50</v>
      </c>
      <c r="AN144" s="32" t="s">
        <v>114</v>
      </c>
      <c r="AO144" s="115" t="s">
        <v>50</v>
      </c>
      <c r="AP144" s="32" t="s">
        <v>50</v>
      </c>
      <c r="AQ144" s="17"/>
      <c r="AR144" s="24"/>
      <c r="AS144" s="24"/>
      <c r="AT144" s="343"/>
      <c r="AU144" s="22"/>
      <c r="AV144" s="44"/>
      <c r="AW144" s="26"/>
      <c r="AX144" s="364"/>
      <c r="AY144" s="364"/>
      <c r="AZ144" s="364"/>
      <c r="BA144" s="364"/>
      <c r="BB144" s="323"/>
      <c r="BC144" s="54"/>
      <c r="BD144" s="323"/>
      <c r="BE144" s="323"/>
      <c r="BF144" s="323"/>
    </row>
    <row r="145" spans="1:58" s="13" customFormat="1" ht="74.400000000000006" customHeight="1">
      <c r="A145" s="325">
        <v>2</v>
      </c>
      <c r="B145" s="45">
        <v>233</v>
      </c>
      <c r="C145" s="24" t="s">
        <v>1847</v>
      </c>
      <c r="D145" s="166" t="s">
        <v>1723</v>
      </c>
      <c r="E145" s="163" t="s">
        <v>102</v>
      </c>
      <c r="F145" s="19">
        <v>3100000</v>
      </c>
      <c r="G145" s="20">
        <v>1</v>
      </c>
      <c r="H145" s="16">
        <f t="shared" si="28"/>
        <v>3100000</v>
      </c>
      <c r="I145" s="16">
        <f t="shared" si="29"/>
        <v>3100000</v>
      </c>
      <c r="J145" s="162">
        <f t="shared" si="33"/>
        <v>3100000</v>
      </c>
      <c r="K145" s="162">
        <v>1</v>
      </c>
      <c r="L145" s="162">
        <v>3100000</v>
      </c>
      <c r="M145" s="22" t="s">
        <v>358</v>
      </c>
      <c r="N145" s="53" t="s">
        <v>359</v>
      </c>
      <c r="O145" s="18" t="s">
        <v>359</v>
      </c>
      <c r="P145" s="18" t="s">
        <v>117</v>
      </c>
      <c r="Q145" s="20" t="s">
        <v>51</v>
      </c>
      <c r="R145" s="20" t="s">
        <v>51</v>
      </c>
      <c r="S145" s="17" t="s">
        <v>425</v>
      </c>
      <c r="T145" s="18" t="s">
        <v>360</v>
      </c>
      <c r="U145" s="21">
        <v>11265</v>
      </c>
      <c r="V145" s="21">
        <v>2100200189</v>
      </c>
      <c r="W145" s="21">
        <v>2100200189</v>
      </c>
      <c r="X145" s="14" t="s">
        <v>475</v>
      </c>
      <c r="Y145" s="18"/>
      <c r="Z145" s="22" t="s">
        <v>43</v>
      </c>
      <c r="AA145" s="22" t="s">
        <v>66</v>
      </c>
      <c r="AB145" s="23" t="s">
        <v>67</v>
      </c>
      <c r="AC145" s="23" t="s">
        <v>695</v>
      </c>
      <c r="AD145" s="22" t="s">
        <v>46</v>
      </c>
      <c r="AE145" s="33" t="s">
        <v>47</v>
      </c>
      <c r="AF145" s="22"/>
      <c r="AG145" s="39" t="s">
        <v>48</v>
      </c>
      <c r="AH145" s="29"/>
      <c r="AI145" s="29"/>
      <c r="AJ145" s="28" t="s">
        <v>49</v>
      </c>
      <c r="AK145" s="22">
        <v>88745</v>
      </c>
      <c r="AL145" s="119" t="s">
        <v>50</v>
      </c>
      <c r="AM145" s="32" t="s">
        <v>50</v>
      </c>
      <c r="AN145" s="32" t="s">
        <v>114</v>
      </c>
      <c r="AO145" s="115" t="s">
        <v>50</v>
      </c>
      <c r="AP145" s="32" t="s">
        <v>50</v>
      </c>
      <c r="AQ145" s="17"/>
      <c r="AR145" s="24"/>
      <c r="AS145" s="24"/>
      <c r="AT145" s="343"/>
      <c r="AU145" s="22"/>
      <c r="AV145" s="44"/>
      <c r="AW145" s="26"/>
      <c r="AX145" s="364"/>
      <c r="AY145" s="364"/>
      <c r="AZ145" s="364"/>
      <c r="BA145" s="364"/>
      <c r="BB145" s="323"/>
      <c r="BC145" s="54"/>
      <c r="BD145" s="323"/>
      <c r="BE145" s="323"/>
      <c r="BF145" s="323"/>
    </row>
    <row r="146" spans="1:58" s="13" customFormat="1" ht="93" customHeight="1">
      <c r="A146" s="325">
        <v>2</v>
      </c>
      <c r="B146" s="45">
        <v>234</v>
      </c>
      <c r="C146" s="24" t="s">
        <v>1791</v>
      </c>
      <c r="D146" s="166" t="s">
        <v>1778</v>
      </c>
      <c r="E146" s="163" t="s">
        <v>81</v>
      </c>
      <c r="F146" s="19">
        <v>2060000</v>
      </c>
      <c r="G146" s="20">
        <v>1</v>
      </c>
      <c r="H146" s="16">
        <f t="shared" si="28"/>
        <v>2060000</v>
      </c>
      <c r="I146" s="16">
        <f t="shared" si="29"/>
        <v>2060000</v>
      </c>
      <c r="J146" s="162">
        <f t="shared" si="33"/>
        <v>2060000</v>
      </c>
      <c r="K146" s="162">
        <v>1</v>
      </c>
      <c r="L146" s="162">
        <v>2060000</v>
      </c>
      <c r="M146" s="22" t="s">
        <v>354</v>
      </c>
      <c r="N146" s="53" t="s">
        <v>355</v>
      </c>
      <c r="O146" s="18" t="s">
        <v>356</v>
      </c>
      <c r="P146" s="18" t="s">
        <v>117</v>
      </c>
      <c r="Q146" s="20" t="s">
        <v>79</v>
      </c>
      <c r="R146" s="20" t="s">
        <v>79</v>
      </c>
      <c r="S146" s="17" t="s">
        <v>425</v>
      </c>
      <c r="T146" s="18" t="s">
        <v>357</v>
      </c>
      <c r="U146" s="21">
        <v>11266</v>
      </c>
      <c r="V146" s="21">
        <v>2100200189</v>
      </c>
      <c r="W146" s="21">
        <v>2100200189</v>
      </c>
      <c r="X146" s="14" t="s">
        <v>475</v>
      </c>
      <c r="Y146" s="18"/>
      <c r="Z146" s="22" t="s">
        <v>43</v>
      </c>
      <c r="AA146" s="22" t="s">
        <v>53</v>
      </c>
      <c r="AB146" s="23" t="s">
        <v>54</v>
      </c>
      <c r="AC146" s="23" t="s">
        <v>696</v>
      </c>
      <c r="AD146" s="22" t="s">
        <v>46</v>
      </c>
      <c r="AE146" s="33" t="s">
        <v>47</v>
      </c>
      <c r="AF146" s="22"/>
      <c r="AG146" s="39" t="s">
        <v>48</v>
      </c>
      <c r="AH146" s="29"/>
      <c r="AI146" s="29"/>
      <c r="AJ146" s="28" t="s">
        <v>49</v>
      </c>
      <c r="AK146" s="22">
        <v>88746</v>
      </c>
      <c r="AL146" s="119" t="s">
        <v>50</v>
      </c>
      <c r="AM146" s="32" t="s">
        <v>50</v>
      </c>
      <c r="AN146" s="32" t="s">
        <v>114</v>
      </c>
      <c r="AO146" s="115" t="s">
        <v>50</v>
      </c>
      <c r="AP146" s="32" t="s">
        <v>50</v>
      </c>
      <c r="AQ146" s="29"/>
      <c r="AR146" s="24"/>
      <c r="AS146" s="24"/>
      <c r="AT146" s="343"/>
      <c r="AU146" s="22"/>
      <c r="AV146" s="44" t="s">
        <v>1754</v>
      </c>
      <c r="AW146" s="26" t="s">
        <v>1782</v>
      </c>
      <c r="AX146" s="364"/>
      <c r="AY146" s="364"/>
      <c r="AZ146" s="364"/>
      <c r="BA146" s="364"/>
      <c r="BB146" s="323"/>
      <c r="BC146" s="54"/>
      <c r="BD146" s="323"/>
      <c r="BE146" s="323"/>
      <c r="BF146" s="323"/>
    </row>
    <row r="147" spans="1:58" s="13" customFormat="1" ht="90" customHeight="1">
      <c r="A147" s="325">
        <v>2</v>
      </c>
      <c r="B147" s="45">
        <v>235</v>
      </c>
      <c r="C147" s="24" t="s">
        <v>1848</v>
      </c>
      <c r="D147" s="166" t="s">
        <v>1724</v>
      </c>
      <c r="E147" s="163" t="s">
        <v>81</v>
      </c>
      <c r="F147" s="19">
        <v>1700000</v>
      </c>
      <c r="G147" s="20">
        <v>1</v>
      </c>
      <c r="H147" s="16">
        <f t="shared" si="28"/>
        <v>1700000</v>
      </c>
      <c r="I147" s="16">
        <f t="shared" si="29"/>
        <v>1700000</v>
      </c>
      <c r="J147" s="162">
        <f t="shared" si="33"/>
        <v>1700000</v>
      </c>
      <c r="K147" s="162">
        <v>1</v>
      </c>
      <c r="L147" s="162">
        <v>1700000</v>
      </c>
      <c r="M147" s="22" t="s">
        <v>358</v>
      </c>
      <c r="N147" s="53" t="s">
        <v>359</v>
      </c>
      <c r="O147" s="18" t="s">
        <v>359</v>
      </c>
      <c r="P147" s="18" t="s">
        <v>117</v>
      </c>
      <c r="Q147" s="20" t="s">
        <v>51</v>
      </c>
      <c r="R147" s="20" t="s">
        <v>51</v>
      </c>
      <c r="S147" s="17" t="s">
        <v>425</v>
      </c>
      <c r="T147" s="18" t="s">
        <v>360</v>
      </c>
      <c r="U147" s="21">
        <v>11265</v>
      </c>
      <c r="V147" s="21">
        <v>2100200189</v>
      </c>
      <c r="W147" s="21">
        <v>2100200189</v>
      </c>
      <c r="X147" s="14" t="s">
        <v>475</v>
      </c>
      <c r="Y147" s="18"/>
      <c r="Z147" s="22" t="s">
        <v>43</v>
      </c>
      <c r="AA147" s="22" t="s">
        <v>66</v>
      </c>
      <c r="AB147" s="23" t="s">
        <v>67</v>
      </c>
      <c r="AC147" s="23" t="s">
        <v>697</v>
      </c>
      <c r="AD147" s="22" t="s">
        <v>46</v>
      </c>
      <c r="AE147" s="33" t="s">
        <v>47</v>
      </c>
      <c r="AF147" s="22"/>
      <c r="AG147" s="35" t="s">
        <v>48</v>
      </c>
      <c r="AH147" s="29"/>
      <c r="AI147" s="29"/>
      <c r="AJ147" s="28" t="s">
        <v>49</v>
      </c>
      <c r="AK147" s="22">
        <v>88747</v>
      </c>
      <c r="AL147" s="119" t="s">
        <v>50</v>
      </c>
      <c r="AM147" s="32" t="s">
        <v>50</v>
      </c>
      <c r="AN147" s="32" t="s">
        <v>114</v>
      </c>
      <c r="AO147" s="115" t="s">
        <v>50</v>
      </c>
      <c r="AP147" s="32" t="s">
        <v>50</v>
      </c>
      <c r="AQ147" s="29"/>
      <c r="AR147" s="24"/>
      <c r="AS147" s="24"/>
      <c r="AT147" s="343"/>
      <c r="AU147" s="22"/>
      <c r="AV147" s="44"/>
      <c r="AW147" s="26"/>
      <c r="AX147" s="364"/>
      <c r="AY147" s="364"/>
      <c r="AZ147" s="364"/>
      <c r="BA147" s="364"/>
      <c r="BB147" s="323"/>
      <c r="BC147" s="54"/>
      <c r="BD147" s="323"/>
      <c r="BE147" s="323"/>
      <c r="BF147" s="323"/>
    </row>
    <row r="148" spans="1:58" s="13" customFormat="1" ht="67.2" customHeight="1">
      <c r="A148" s="325">
        <v>2</v>
      </c>
      <c r="B148" s="45">
        <v>236</v>
      </c>
      <c r="C148" s="24" t="s">
        <v>1849</v>
      </c>
      <c r="D148" s="166" t="s">
        <v>1725</v>
      </c>
      <c r="E148" s="163" t="s">
        <v>41</v>
      </c>
      <c r="F148" s="19">
        <v>1200000</v>
      </c>
      <c r="G148" s="20">
        <v>1</v>
      </c>
      <c r="H148" s="16">
        <f t="shared" si="28"/>
        <v>1200000</v>
      </c>
      <c r="I148" s="16">
        <f t="shared" si="29"/>
        <v>1200000</v>
      </c>
      <c r="J148" s="162">
        <f t="shared" si="33"/>
        <v>1200000</v>
      </c>
      <c r="K148" s="162">
        <v>1</v>
      </c>
      <c r="L148" s="162">
        <v>1200000</v>
      </c>
      <c r="M148" s="22" t="s">
        <v>144</v>
      </c>
      <c r="N148" s="53" t="s">
        <v>145</v>
      </c>
      <c r="O148" s="18" t="s">
        <v>145</v>
      </c>
      <c r="P148" s="18" t="s">
        <v>117</v>
      </c>
      <c r="Q148" s="20" t="s">
        <v>55</v>
      </c>
      <c r="R148" s="20" t="s">
        <v>55</v>
      </c>
      <c r="S148" s="17" t="s">
        <v>425</v>
      </c>
      <c r="T148" s="18" t="s">
        <v>361</v>
      </c>
      <c r="U148" s="21">
        <v>11268</v>
      </c>
      <c r="V148" s="21">
        <v>2100200189</v>
      </c>
      <c r="W148" s="21">
        <v>2100200189</v>
      </c>
      <c r="X148" s="14" t="s">
        <v>475</v>
      </c>
      <c r="Y148" s="18"/>
      <c r="Z148" s="22" t="s">
        <v>43</v>
      </c>
      <c r="AA148" s="22" t="s">
        <v>66</v>
      </c>
      <c r="AB148" s="23" t="s">
        <v>67</v>
      </c>
      <c r="AC148" s="23" t="s">
        <v>698</v>
      </c>
      <c r="AD148" s="22" t="s">
        <v>46</v>
      </c>
      <c r="AE148" s="33" t="s">
        <v>47</v>
      </c>
      <c r="AF148" s="22"/>
      <c r="AG148" s="35" t="s">
        <v>48</v>
      </c>
      <c r="AH148" s="29"/>
      <c r="AI148" s="29"/>
      <c r="AJ148" s="28" t="s">
        <v>49</v>
      </c>
      <c r="AK148" s="22">
        <v>88748</v>
      </c>
      <c r="AL148" s="119" t="s">
        <v>50</v>
      </c>
      <c r="AM148" s="32" t="s">
        <v>50</v>
      </c>
      <c r="AN148" s="32" t="s">
        <v>114</v>
      </c>
      <c r="AO148" s="115" t="s">
        <v>50</v>
      </c>
      <c r="AP148" s="32" t="s">
        <v>50</v>
      </c>
      <c r="AQ148" s="17"/>
      <c r="AR148" s="24"/>
      <c r="AS148" s="24"/>
      <c r="AT148" s="343"/>
      <c r="AU148" s="22"/>
      <c r="AV148" s="44"/>
      <c r="AW148" s="26"/>
      <c r="AX148" s="364"/>
      <c r="AY148" s="364"/>
      <c r="AZ148" s="364"/>
      <c r="BA148" s="364"/>
      <c r="BB148" s="323"/>
      <c r="BC148" s="54"/>
      <c r="BD148" s="323"/>
      <c r="BE148" s="323"/>
      <c r="BF148" s="323"/>
    </row>
    <row r="149" spans="1:58" s="13" customFormat="1" ht="68.400000000000006" customHeight="1">
      <c r="A149" s="325">
        <v>2</v>
      </c>
      <c r="B149" s="45">
        <v>237</v>
      </c>
      <c r="C149" s="24" t="s">
        <v>1850</v>
      </c>
      <c r="D149" s="166" t="s">
        <v>1780</v>
      </c>
      <c r="E149" s="163" t="s">
        <v>81</v>
      </c>
      <c r="F149" s="19">
        <v>1450000</v>
      </c>
      <c r="G149" s="20">
        <v>1</v>
      </c>
      <c r="H149" s="16">
        <f t="shared" si="28"/>
        <v>1450000</v>
      </c>
      <c r="I149" s="16">
        <f t="shared" si="29"/>
        <v>1450000</v>
      </c>
      <c r="J149" s="162">
        <f t="shared" si="33"/>
        <v>1450000</v>
      </c>
      <c r="K149" s="162">
        <v>1</v>
      </c>
      <c r="L149" s="162">
        <v>1450000</v>
      </c>
      <c r="M149" s="22" t="s">
        <v>200</v>
      </c>
      <c r="N149" s="53" t="s">
        <v>201</v>
      </c>
      <c r="O149" s="18" t="s">
        <v>202</v>
      </c>
      <c r="P149" s="18" t="s">
        <v>117</v>
      </c>
      <c r="Q149" s="20" t="s">
        <v>55</v>
      </c>
      <c r="R149" s="20" t="s">
        <v>55</v>
      </c>
      <c r="S149" s="18" t="s">
        <v>52</v>
      </c>
      <c r="T149" s="18" t="s">
        <v>362</v>
      </c>
      <c r="U149" s="21">
        <v>11457</v>
      </c>
      <c r="V149" s="21">
        <v>2100200189</v>
      </c>
      <c r="W149" s="21">
        <v>2100200189</v>
      </c>
      <c r="X149" s="14" t="s">
        <v>80</v>
      </c>
      <c r="Y149" s="18"/>
      <c r="Z149" s="22" t="s">
        <v>43</v>
      </c>
      <c r="AA149" s="22" t="s">
        <v>44</v>
      </c>
      <c r="AB149" s="22" t="s">
        <v>45</v>
      </c>
      <c r="AC149" s="22" t="s">
        <v>699</v>
      </c>
      <c r="AD149" s="22" t="s">
        <v>46</v>
      </c>
      <c r="AE149" s="33" t="s">
        <v>47</v>
      </c>
      <c r="AF149" s="22"/>
      <c r="AG149" s="35" t="s">
        <v>48</v>
      </c>
      <c r="AH149" s="29"/>
      <c r="AI149" s="29"/>
      <c r="AJ149" s="28" t="s">
        <v>49</v>
      </c>
      <c r="AK149" s="22">
        <v>88750</v>
      </c>
      <c r="AL149" s="119" t="s">
        <v>50</v>
      </c>
      <c r="AM149" s="32" t="s">
        <v>50</v>
      </c>
      <c r="AN149" s="32" t="s">
        <v>114</v>
      </c>
      <c r="AO149" s="115" t="s">
        <v>50</v>
      </c>
      <c r="AP149" s="32" t="s">
        <v>50</v>
      </c>
      <c r="AQ149" s="17"/>
      <c r="AR149" s="24"/>
      <c r="AS149" s="24"/>
      <c r="AT149" s="343"/>
      <c r="AU149" s="22"/>
      <c r="AV149" s="44" t="s">
        <v>1755</v>
      </c>
      <c r="AW149" s="26" t="s">
        <v>1782</v>
      </c>
      <c r="AX149" s="364"/>
      <c r="AY149" s="364"/>
      <c r="AZ149" s="364"/>
      <c r="BA149" s="364"/>
      <c r="BB149" s="323"/>
      <c r="BC149" s="54"/>
      <c r="BD149" s="323"/>
      <c r="BE149" s="323"/>
      <c r="BF149" s="323"/>
    </row>
    <row r="150" spans="1:58" s="13" customFormat="1" ht="69" customHeight="1">
      <c r="A150" s="325">
        <v>2</v>
      </c>
      <c r="B150" s="45">
        <v>238</v>
      </c>
      <c r="C150" s="24" t="s">
        <v>1796</v>
      </c>
      <c r="D150" s="166" t="s">
        <v>1779</v>
      </c>
      <c r="E150" s="163" t="s">
        <v>81</v>
      </c>
      <c r="F150" s="19">
        <v>1450000</v>
      </c>
      <c r="G150" s="20">
        <v>1</v>
      </c>
      <c r="H150" s="16">
        <f t="shared" si="28"/>
        <v>1450000</v>
      </c>
      <c r="I150" s="16">
        <f t="shared" si="29"/>
        <v>1450000</v>
      </c>
      <c r="J150" s="162">
        <f t="shared" si="33"/>
        <v>1450000</v>
      </c>
      <c r="K150" s="162">
        <v>1</v>
      </c>
      <c r="L150" s="162">
        <v>1450000</v>
      </c>
      <c r="M150" s="22" t="s">
        <v>192</v>
      </c>
      <c r="N150" s="53" t="s">
        <v>193</v>
      </c>
      <c r="O150" s="18" t="s">
        <v>194</v>
      </c>
      <c r="P150" s="18" t="s">
        <v>117</v>
      </c>
      <c r="Q150" s="20" t="s">
        <v>57</v>
      </c>
      <c r="R150" s="20" t="s">
        <v>57</v>
      </c>
      <c r="S150" s="18" t="s">
        <v>52</v>
      </c>
      <c r="T150" s="18" t="s">
        <v>363</v>
      </c>
      <c r="U150" s="21">
        <v>11267</v>
      </c>
      <c r="V150" s="21">
        <v>2100200189</v>
      </c>
      <c r="W150" s="21">
        <v>2100200189</v>
      </c>
      <c r="X150" s="14" t="s">
        <v>475</v>
      </c>
      <c r="Y150" s="18"/>
      <c r="Z150" s="22" t="s">
        <v>43</v>
      </c>
      <c r="AA150" s="22" t="s">
        <v>44</v>
      </c>
      <c r="AB150" s="22" t="s">
        <v>45</v>
      </c>
      <c r="AC150" s="22" t="s">
        <v>700</v>
      </c>
      <c r="AD150" s="22" t="s">
        <v>46</v>
      </c>
      <c r="AE150" s="33" t="s">
        <v>47</v>
      </c>
      <c r="AF150" s="22"/>
      <c r="AG150" s="35" t="s">
        <v>48</v>
      </c>
      <c r="AH150" s="29"/>
      <c r="AI150" s="29"/>
      <c r="AJ150" s="28" t="s">
        <v>49</v>
      </c>
      <c r="AK150" s="22">
        <v>88749</v>
      </c>
      <c r="AL150" s="119" t="s">
        <v>50</v>
      </c>
      <c r="AM150" s="32" t="s">
        <v>50</v>
      </c>
      <c r="AN150" s="32" t="s">
        <v>114</v>
      </c>
      <c r="AO150" s="115" t="s">
        <v>50</v>
      </c>
      <c r="AP150" s="32" t="s">
        <v>50</v>
      </c>
      <c r="AQ150" s="29"/>
      <c r="AR150" s="24"/>
      <c r="AS150" s="24"/>
      <c r="AT150" s="343"/>
      <c r="AU150" s="22"/>
      <c r="AV150" s="44" t="s">
        <v>1755</v>
      </c>
      <c r="AW150" s="26" t="s">
        <v>1782</v>
      </c>
      <c r="AX150" s="364"/>
      <c r="AY150" s="364"/>
      <c r="AZ150" s="364"/>
      <c r="BA150" s="364"/>
      <c r="BB150" s="323"/>
      <c r="BC150" s="54"/>
      <c r="BD150" s="323"/>
      <c r="BE150" s="323"/>
      <c r="BF150" s="323"/>
    </row>
    <row r="151" spans="1:58" s="13" customFormat="1" ht="50.4" customHeight="1">
      <c r="A151" s="325">
        <v>2</v>
      </c>
      <c r="B151" s="45">
        <v>239</v>
      </c>
      <c r="C151" s="24" t="s">
        <v>1795</v>
      </c>
      <c r="D151" s="166" t="s">
        <v>1726</v>
      </c>
      <c r="E151" s="163" t="s">
        <v>81</v>
      </c>
      <c r="F151" s="19">
        <v>260000</v>
      </c>
      <c r="G151" s="20">
        <v>1</v>
      </c>
      <c r="H151" s="16">
        <f t="shared" si="28"/>
        <v>260000</v>
      </c>
      <c r="I151" s="16">
        <f t="shared" si="29"/>
        <v>260000</v>
      </c>
      <c r="J151" s="162">
        <f t="shared" si="33"/>
        <v>260000</v>
      </c>
      <c r="K151" s="162">
        <v>1</v>
      </c>
      <c r="L151" s="162">
        <v>260000</v>
      </c>
      <c r="M151" s="22" t="s">
        <v>364</v>
      </c>
      <c r="N151" s="53" t="s">
        <v>198</v>
      </c>
      <c r="O151" s="18" t="s">
        <v>198</v>
      </c>
      <c r="P151" s="18" t="s">
        <v>117</v>
      </c>
      <c r="Q151" s="20" t="s">
        <v>57</v>
      </c>
      <c r="R151" s="20" t="s">
        <v>57</v>
      </c>
      <c r="S151" s="17" t="s">
        <v>425</v>
      </c>
      <c r="T151" s="18" t="s">
        <v>365</v>
      </c>
      <c r="U151" s="21">
        <v>11272</v>
      </c>
      <c r="V151" s="21">
        <v>2100200189</v>
      </c>
      <c r="W151" s="21">
        <v>2100200189</v>
      </c>
      <c r="X151" s="14" t="s">
        <v>475</v>
      </c>
      <c r="Y151" s="18"/>
      <c r="Z151" s="22" t="s">
        <v>43</v>
      </c>
      <c r="AA151" s="22" t="s">
        <v>66</v>
      </c>
      <c r="AB151" s="23" t="s">
        <v>67</v>
      </c>
      <c r="AC151" s="23" t="s">
        <v>701</v>
      </c>
      <c r="AD151" s="22" t="s">
        <v>46</v>
      </c>
      <c r="AE151" s="33" t="s">
        <v>47</v>
      </c>
      <c r="AF151" s="22"/>
      <c r="AG151" s="35"/>
      <c r="AH151" s="29"/>
      <c r="AI151" s="29"/>
      <c r="AJ151" s="28" t="s">
        <v>49</v>
      </c>
      <c r="AK151" s="22">
        <v>88751</v>
      </c>
      <c r="AL151" s="119" t="s">
        <v>50</v>
      </c>
      <c r="AM151" s="32" t="s">
        <v>50</v>
      </c>
      <c r="AN151" s="32" t="s">
        <v>114</v>
      </c>
      <c r="AO151" s="115" t="s">
        <v>50</v>
      </c>
      <c r="AP151" s="32" t="s">
        <v>50</v>
      </c>
      <c r="AQ151" s="29"/>
      <c r="AR151" s="24"/>
      <c r="AS151" s="24"/>
      <c r="AT151" s="343"/>
      <c r="AU151" s="22"/>
      <c r="AV151" s="44"/>
      <c r="AW151" s="26"/>
      <c r="AX151" s="364"/>
      <c r="AY151" s="364"/>
      <c r="AZ151" s="364"/>
      <c r="BA151" s="364"/>
      <c r="BB151" s="323"/>
      <c r="BC151" s="54"/>
      <c r="BD151" s="323"/>
      <c r="BE151" s="323"/>
      <c r="BF151" s="323"/>
    </row>
    <row r="152" spans="1:58" s="13" customFormat="1" ht="54.6" customHeight="1">
      <c r="A152" s="325">
        <v>2</v>
      </c>
      <c r="B152" s="45">
        <v>240</v>
      </c>
      <c r="C152" s="24" t="s">
        <v>471</v>
      </c>
      <c r="D152" s="166" t="s">
        <v>1727</v>
      </c>
      <c r="E152" s="163" t="s">
        <v>88</v>
      </c>
      <c r="F152" s="19">
        <v>550000</v>
      </c>
      <c r="G152" s="20">
        <v>1</v>
      </c>
      <c r="H152" s="16">
        <f t="shared" ref="H152:H158" si="34">+F152*G152</f>
        <v>550000</v>
      </c>
      <c r="I152" s="16">
        <f t="shared" ref="I152:I158" si="35">+H152</f>
        <v>550000</v>
      </c>
      <c r="J152" s="162">
        <f t="shared" si="33"/>
        <v>550000</v>
      </c>
      <c r="K152" s="162">
        <v>1</v>
      </c>
      <c r="L152" s="162">
        <v>550000</v>
      </c>
      <c r="M152" s="22" t="s">
        <v>147</v>
      </c>
      <c r="N152" s="53" t="s">
        <v>148</v>
      </c>
      <c r="O152" s="18" t="s">
        <v>149</v>
      </c>
      <c r="P152" s="18" t="s">
        <v>117</v>
      </c>
      <c r="Q152" s="20" t="s">
        <v>57</v>
      </c>
      <c r="R152" s="20" t="s">
        <v>57</v>
      </c>
      <c r="S152" s="18" t="s">
        <v>52</v>
      </c>
      <c r="T152" s="18" t="s">
        <v>366</v>
      </c>
      <c r="U152" s="21">
        <v>11269</v>
      </c>
      <c r="V152" s="21">
        <v>2100200189</v>
      </c>
      <c r="W152" s="21">
        <v>2100200189</v>
      </c>
      <c r="X152" s="14" t="s">
        <v>475</v>
      </c>
      <c r="Y152" s="18"/>
      <c r="Z152" s="22" t="s">
        <v>43</v>
      </c>
      <c r="AA152" s="22" t="s">
        <v>66</v>
      </c>
      <c r="AB152" s="23" t="s">
        <v>67</v>
      </c>
      <c r="AC152" s="23" t="s">
        <v>702</v>
      </c>
      <c r="AD152" s="22" t="s">
        <v>60</v>
      </c>
      <c r="AE152" s="33" t="s">
        <v>47</v>
      </c>
      <c r="AF152" s="22"/>
      <c r="AG152" s="35"/>
      <c r="AH152" s="29"/>
      <c r="AI152" s="29"/>
      <c r="AJ152" s="28" t="s">
        <v>49</v>
      </c>
      <c r="AK152" s="22">
        <v>88752</v>
      </c>
      <c r="AL152" s="119" t="s">
        <v>50</v>
      </c>
      <c r="AM152" s="32" t="s">
        <v>50</v>
      </c>
      <c r="AN152" s="32" t="s">
        <v>114</v>
      </c>
      <c r="AO152" s="115" t="s">
        <v>50</v>
      </c>
      <c r="AP152" s="32" t="s">
        <v>50</v>
      </c>
      <c r="AQ152" s="17"/>
      <c r="AR152" s="24"/>
      <c r="AS152" s="24"/>
      <c r="AT152" s="343"/>
      <c r="AU152" s="22"/>
      <c r="AV152" s="42"/>
      <c r="AW152" s="26"/>
      <c r="AX152" s="364"/>
      <c r="AY152" s="364"/>
      <c r="AZ152" s="364"/>
      <c r="BA152" s="364"/>
      <c r="BB152" s="323"/>
      <c r="BC152" s="54"/>
      <c r="BD152" s="323"/>
      <c r="BE152" s="323"/>
      <c r="BF152" s="323"/>
    </row>
    <row r="153" spans="1:58" s="13" customFormat="1" ht="51.6" customHeight="1">
      <c r="A153" s="325">
        <v>2</v>
      </c>
      <c r="B153" s="45">
        <v>241</v>
      </c>
      <c r="C153" s="24" t="s">
        <v>1794</v>
      </c>
      <c r="D153" s="166" t="s">
        <v>1728</v>
      </c>
      <c r="E153" s="163" t="s">
        <v>41</v>
      </c>
      <c r="F153" s="19">
        <v>1200000</v>
      </c>
      <c r="G153" s="20">
        <v>1</v>
      </c>
      <c r="H153" s="16">
        <f t="shared" si="34"/>
        <v>1200000</v>
      </c>
      <c r="I153" s="16">
        <f t="shared" si="35"/>
        <v>1200000</v>
      </c>
      <c r="J153" s="162">
        <f t="shared" si="33"/>
        <v>1200000</v>
      </c>
      <c r="K153" s="162">
        <v>1</v>
      </c>
      <c r="L153" s="162">
        <v>1200000</v>
      </c>
      <c r="M153" s="22" t="s">
        <v>144</v>
      </c>
      <c r="N153" s="53" t="s">
        <v>145</v>
      </c>
      <c r="O153" s="18" t="s">
        <v>145</v>
      </c>
      <c r="P153" s="18" t="s">
        <v>117</v>
      </c>
      <c r="Q153" s="20" t="s">
        <v>55</v>
      </c>
      <c r="R153" s="20" t="s">
        <v>55</v>
      </c>
      <c r="S153" s="18" t="s">
        <v>426</v>
      </c>
      <c r="T153" s="18" t="s">
        <v>367</v>
      </c>
      <c r="U153" s="21">
        <v>11268</v>
      </c>
      <c r="V153" s="21">
        <v>2100200189</v>
      </c>
      <c r="W153" s="21">
        <v>2100200189</v>
      </c>
      <c r="X153" s="14" t="s">
        <v>475</v>
      </c>
      <c r="Y153" s="18"/>
      <c r="Z153" s="22" t="s">
        <v>43</v>
      </c>
      <c r="AA153" s="22" t="s">
        <v>53</v>
      </c>
      <c r="AB153" s="23" t="s">
        <v>54</v>
      </c>
      <c r="AC153" s="23" t="s">
        <v>703</v>
      </c>
      <c r="AD153" s="22" t="s">
        <v>46</v>
      </c>
      <c r="AE153" s="33" t="s">
        <v>47</v>
      </c>
      <c r="AF153" s="22"/>
      <c r="AG153" s="35" t="s">
        <v>48</v>
      </c>
      <c r="AH153" s="29"/>
      <c r="AI153" s="29"/>
      <c r="AJ153" s="28" t="s">
        <v>49</v>
      </c>
      <c r="AK153" s="22">
        <v>88753</v>
      </c>
      <c r="AL153" s="119" t="s">
        <v>50</v>
      </c>
      <c r="AM153" s="32" t="s">
        <v>50</v>
      </c>
      <c r="AN153" s="32" t="s">
        <v>114</v>
      </c>
      <c r="AO153" s="115" t="s">
        <v>50</v>
      </c>
      <c r="AP153" s="32" t="s">
        <v>50</v>
      </c>
      <c r="AQ153" s="17"/>
      <c r="AR153" s="24"/>
      <c r="AS153" s="24"/>
      <c r="AT153" s="343"/>
      <c r="AU153" s="22"/>
      <c r="AV153" s="44"/>
      <c r="AW153" s="26"/>
      <c r="AX153" s="364"/>
      <c r="AY153" s="364"/>
      <c r="AZ153" s="364"/>
      <c r="BA153" s="364"/>
      <c r="BB153" s="323"/>
      <c r="BC153" s="54"/>
      <c r="BD153" s="323"/>
      <c r="BE153" s="323"/>
      <c r="BF153" s="323"/>
    </row>
    <row r="154" spans="1:58" s="13" customFormat="1" ht="93.6" customHeight="1">
      <c r="A154" s="325">
        <v>2</v>
      </c>
      <c r="B154" s="45">
        <v>243</v>
      </c>
      <c r="C154" s="24" t="s">
        <v>1848</v>
      </c>
      <c r="D154" s="166" t="s">
        <v>1729</v>
      </c>
      <c r="E154" s="163" t="s">
        <v>81</v>
      </c>
      <c r="F154" s="19">
        <v>1700000</v>
      </c>
      <c r="G154" s="20">
        <v>1</v>
      </c>
      <c r="H154" s="16">
        <f t="shared" si="34"/>
        <v>1700000</v>
      </c>
      <c r="I154" s="16">
        <f t="shared" si="35"/>
        <v>1700000</v>
      </c>
      <c r="J154" s="162">
        <f t="shared" si="33"/>
        <v>1700000</v>
      </c>
      <c r="K154" s="162">
        <v>1</v>
      </c>
      <c r="L154" s="162">
        <v>1700000</v>
      </c>
      <c r="M154" s="22" t="s">
        <v>144</v>
      </c>
      <c r="N154" s="53" t="s">
        <v>145</v>
      </c>
      <c r="O154" s="18" t="s">
        <v>145</v>
      </c>
      <c r="P154" s="18" t="s">
        <v>117</v>
      </c>
      <c r="Q154" s="20" t="s">
        <v>55</v>
      </c>
      <c r="R154" s="20" t="s">
        <v>55</v>
      </c>
      <c r="S154" s="17" t="s">
        <v>425</v>
      </c>
      <c r="T154" s="18" t="s">
        <v>384</v>
      </c>
      <c r="U154" s="21">
        <v>11268</v>
      </c>
      <c r="V154" s="21">
        <v>2100200189</v>
      </c>
      <c r="W154" s="21">
        <v>2100200189</v>
      </c>
      <c r="X154" s="14" t="s">
        <v>475</v>
      </c>
      <c r="Y154" s="18"/>
      <c r="Z154" s="22" t="s">
        <v>43</v>
      </c>
      <c r="AA154" s="22" t="s">
        <v>66</v>
      </c>
      <c r="AB154" s="23" t="s">
        <v>67</v>
      </c>
      <c r="AC154" s="23" t="s">
        <v>719</v>
      </c>
      <c r="AD154" s="22" t="s">
        <v>46</v>
      </c>
      <c r="AE154" s="33" t="s">
        <v>47</v>
      </c>
      <c r="AF154" s="22"/>
      <c r="AG154" s="39" t="s">
        <v>48</v>
      </c>
      <c r="AH154" s="29"/>
      <c r="AI154" s="29"/>
      <c r="AJ154" s="28" t="s">
        <v>49</v>
      </c>
      <c r="AK154" s="22">
        <v>88755</v>
      </c>
      <c r="AL154" s="119" t="s">
        <v>50</v>
      </c>
      <c r="AM154" s="32" t="s">
        <v>50</v>
      </c>
      <c r="AN154" s="32" t="s">
        <v>114</v>
      </c>
      <c r="AO154" s="115" t="s">
        <v>50</v>
      </c>
      <c r="AP154" s="32" t="s">
        <v>50</v>
      </c>
      <c r="AQ154" s="17"/>
      <c r="AR154" s="24"/>
      <c r="AS154" s="24"/>
      <c r="AT154" s="343"/>
      <c r="AU154" s="22"/>
      <c r="AV154" s="44"/>
      <c r="AW154" s="26"/>
      <c r="AX154" s="364"/>
      <c r="AY154" s="364"/>
      <c r="AZ154" s="364"/>
      <c r="BA154" s="364"/>
      <c r="BB154" s="323"/>
      <c r="BC154" s="54"/>
      <c r="BD154" s="323"/>
      <c r="BE154" s="323"/>
      <c r="BF154" s="323"/>
    </row>
    <row r="155" spans="1:58" s="13" customFormat="1" ht="67.2" customHeight="1">
      <c r="A155" s="325">
        <v>2</v>
      </c>
      <c r="B155" s="45">
        <v>244</v>
      </c>
      <c r="C155" s="24" t="s">
        <v>103</v>
      </c>
      <c r="D155" s="166" t="s">
        <v>1740</v>
      </c>
      <c r="E155" s="163" t="s">
        <v>41</v>
      </c>
      <c r="F155" s="19">
        <v>1000000</v>
      </c>
      <c r="G155" s="20">
        <v>1</v>
      </c>
      <c r="H155" s="16">
        <f t="shared" si="34"/>
        <v>1000000</v>
      </c>
      <c r="I155" s="16">
        <f t="shared" si="35"/>
        <v>1000000</v>
      </c>
      <c r="J155" s="162">
        <f t="shared" si="33"/>
        <v>1000000</v>
      </c>
      <c r="K155" s="162">
        <v>1</v>
      </c>
      <c r="L155" s="162">
        <v>1000000</v>
      </c>
      <c r="M155" s="22" t="s">
        <v>200</v>
      </c>
      <c r="N155" s="53" t="s">
        <v>201</v>
      </c>
      <c r="O155" s="18" t="s">
        <v>202</v>
      </c>
      <c r="P155" s="18" t="s">
        <v>117</v>
      </c>
      <c r="Q155" s="20" t="s">
        <v>55</v>
      </c>
      <c r="R155" s="20" t="s">
        <v>55</v>
      </c>
      <c r="S155" s="17" t="s">
        <v>425</v>
      </c>
      <c r="T155" s="18" t="s">
        <v>385</v>
      </c>
      <c r="U155" s="21">
        <v>11457</v>
      </c>
      <c r="V155" s="21">
        <v>2100200189</v>
      </c>
      <c r="W155" s="21">
        <v>2100200189</v>
      </c>
      <c r="X155" s="18" t="s">
        <v>80</v>
      </c>
      <c r="Y155" s="18"/>
      <c r="Z155" s="22" t="s">
        <v>43</v>
      </c>
      <c r="AA155" s="22" t="s">
        <v>64</v>
      </c>
      <c r="AB155" s="23" t="s">
        <v>65</v>
      </c>
      <c r="AC155" s="23" t="s">
        <v>720</v>
      </c>
      <c r="AD155" s="22" t="s">
        <v>46</v>
      </c>
      <c r="AE155" s="33" t="s">
        <v>47</v>
      </c>
      <c r="AF155" s="22"/>
      <c r="AG155" s="39" t="s">
        <v>48</v>
      </c>
      <c r="AH155" s="29"/>
      <c r="AI155" s="29"/>
      <c r="AJ155" s="28" t="s">
        <v>49</v>
      </c>
      <c r="AK155" s="22">
        <v>88756</v>
      </c>
      <c r="AL155" s="119" t="s">
        <v>50</v>
      </c>
      <c r="AM155" s="32" t="s">
        <v>50</v>
      </c>
      <c r="AN155" s="32" t="s">
        <v>114</v>
      </c>
      <c r="AO155" s="115" t="s">
        <v>50</v>
      </c>
      <c r="AP155" s="32" t="s">
        <v>50</v>
      </c>
      <c r="AQ155" s="17"/>
      <c r="AR155" s="24"/>
      <c r="AS155" s="24"/>
      <c r="AT155" s="343"/>
      <c r="AU155" s="22"/>
      <c r="AV155" s="44"/>
      <c r="AW155" s="26"/>
      <c r="AX155" s="364"/>
      <c r="AY155" s="364"/>
      <c r="AZ155" s="364"/>
      <c r="BA155" s="364"/>
      <c r="BB155" s="323"/>
      <c r="BC155" s="54"/>
      <c r="BD155" s="323"/>
      <c r="BE155" s="323"/>
      <c r="BF155" s="323"/>
    </row>
    <row r="156" spans="1:58" s="13" customFormat="1" ht="69" customHeight="1">
      <c r="A156" s="325">
        <v>2</v>
      </c>
      <c r="B156" s="45">
        <v>245</v>
      </c>
      <c r="C156" s="24" t="s">
        <v>1789</v>
      </c>
      <c r="D156" s="166" t="s">
        <v>1730</v>
      </c>
      <c r="E156" s="163" t="s">
        <v>41</v>
      </c>
      <c r="F156" s="19">
        <v>930000</v>
      </c>
      <c r="G156" s="20">
        <v>1</v>
      </c>
      <c r="H156" s="16">
        <f t="shared" si="34"/>
        <v>930000</v>
      </c>
      <c r="I156" s="16">
        <f t="shared" si="35"/>
        <v>930000</v>
      </c>
      <c r="J156" s="162">
        <f t="shared" si="33"/>
        <v>930000</v>
      </c>
      <c r="K156" s="162">
        <v>1</v>
      </c>
      <c r="L156" s="162">
        <v>930000</v>
      </c>
      <c r="M156" s="22" t="s">
        <v>358</v>
      </c>
      <c r="N156" s="53" t="s">
        <v>359</v>
      </c>
      <c r="O156" s="18" t="s">
        <v>359</v>
      </c>
      <c r="P156" s="18" t="s">
        <v>117</v>
      </c>
      <c r="Q156" s="20" t="s">
        <v>51</v>
      </c>
      <c r="R156" s="20" t="s">
        <v>51</v>
      </c>
      <c r="S156" s="18" t="s">
        <v>52</v>
      </c>
      <c r="T156" s="18" t="s">
        <v>360</v>
      </c>
      <c r="U156" s="21">
        <v>11265</v>
      </c>
      <c r="V156" s="21">
        <v>2100200189</v>
      </c>
      <c r="W156" s="21">
        <v>2100200189</v>
      </c>
      <c r="X156" s="14" t="s">
        <v>475</v>
      </c>
      <c r="Y156" s="18"/>
      <c r="Z156" s="22" t="s">
        <v>43</v>
      </c>
      <c r="AA156" s="22" t="s">
        <v>53</v>
      </c>
      <c r="AB156" s="23" t="s">
        <v>54</v>
      </c>
      <c r="AC156" s="23" t="s">
        <v>721</v>
      </c>
      <c r="AD156" s="22" t="s">
        <v>46</v>
      </c>
      <c r="AE156" s="33" t="s">
        <v>47</v>
      </c>
      <c r="AF156" s="22"/>
      <c r="AG156" s="35"/>
      <c r="AH156" s="29"/>
      <c r="AI156" s="29"/>
      <c r="AJ156" s="28" t="s">
        <v>49</v>
      </c>
      <c r="AK156" s="22">
        <v>88757</v>
      </c>
      <c r="AL156" s="119" t="s">
        <v>50</v>
      </c>
      <c r="AM156" s="32" t="s">
        <v>50</v>
      </c>
      <c r="AN156" s="32" t="s">
        <v>114</v>
      </c>
      <c r="AO156" s="115" t="s">
        <v>50</v>
      </c>
      <c r="AP156" s="32" t="s">
        <v>50</v>
      </c>
      <c r="AQ156" s="29"/>
      <c r="AR156" s="24"/>
      <c r="AS156" s="24"/>
      <c r="AT156" s="343"/>
      <c r="AU156" s="22"/>
      <c r="AV156" s="44"/>
      <c r="AW156" s="26"/>
      <c r="AX156" s="364"/>
      <c r="AY156" s="364"/>
      <c r="AZ156" s="364"/>
      <c r="BA156" s="364"/>
      <c r="BB156" s="323"/>
      <c r="BC156" s="54"/>
      <c r="BD156" s="323"/>
      <c r="BE156" s="323"/>
      <c r="BF156" s="323"/>
    </row>
    <row r="157" spans="1:58" s="13" customFormat="1" ht="68.400000000000006" customHeight="1">
      <c r="A157" s="325">
        <v>2</v>
      </c>
      <c r="B157" s="45">
        <v>246</v>
      </c>
      <c r="C157" s="24" t="s">
        <v>1785</v>
      </c>
      <c r="D157" s="166" t="s">
        <v>1741</v>
      </c>
      <c r="E157" s="163" t="s">
        <v>56</v>
      </c>
      <c r="F157" s="19">
        <v>2374000</v>
      </c>
      <c r="G157" s="20">
        <v>1</v>
      </c>
      <c r="H157" s="16">
        <f t="shared" si="34"/>
        <v>2374000</v>
      </c>
      <c r="I157" s="16">
        <f t="shared" si="35"/>
        <v>2374000</v>
      </c>
      <c r="J157" s="162">
        <f t="shared" si="33"/>
        <v>2374000</v>
      </c>
      <c r="K157" s="162">
        <v>1</v>
      </c>
      <c r="L157" s="162">
        <v>2374000</v>
      </c>
      <c r="M157" s="22" t="s">
        <v>200</v>
      </c>
      <c r="N157" s="53" t="s">
        <v>201</v>
      </c>
      <c r="O157" s="18" t="s">
        <v>202</v>
      </c>
      <c r="P157" s="18" t="s">
        <v>117</v>
      </c>
      <c r="Q157" s="20" t="s">
        <v>55</v>
      </c>
      <c r="R157" s="20" t="s">
        <v>55</v>
      </c>
      <c r="S157" s="17" t="s">
        <v>425</v>
      </c>
      <c r="T157" s="18" t="s">
        <v>386</v>
      </c>
      <c r="U157" s="21">
        <v>11457</v>
      </c>
      <c r="V157" s="21">
        <v>2100200189</v>
      </c>
      <c r="W157" s="21">
        <v>2100200189</v>
      </c>
      <c r="X157" s="18" t="s">
        <v>80</v>
      </c>
      <c r="Y157" s="18"/>
      <c r="Z157" s="23" t="s">
        <v>58</v>
      </c>
      <c r="AA157" s="22" t="s">
        <v>71</v>
      </c>
      <c r="AB157" s="23" t="s">
        <v>72</v>
      </c>
      <c r="AC157" s="23" t="s">
        <v>722</v>
      </c>
      <c r="AD157" s="22" t="s">
        <v>73</v>
      </c>
      <c r="AE157" s="33" t="s">
        <v>47</v>
      </c>
      <c r="AF157" s="22"/>
      <c r="AG157" s="39" t="s">
        <v>48</v>
      </c>
      <c r="AH157" s="29"/>
      <c r="AI157" s="29"/>
      <c r="AJ157" s="28" t="s">
        <v>49</v>
      </c>
      <c r="AK157" s="22">
        <v>88759</v>
      </c>
      <c r="AL157" s="119" t="s">
        <v>50</v>
      </c>
      <c r="AM157" s="32" t="s">
        <v>50</v>
      </c>
      <c r="AN157" s="32" t="s">
        <v>114</v>
      </c>
      <c r="AO157" s="115" t="s">
        <v>50</v>
      </c>
      <c r="AP157" s="32" t="s">
        <v>50</v>
      </c>
      <c r="AQ157" s="29"/>
      <c r="AR157" s="24"/>
      <c r="AS157" s="24"/>
      <c r="AT157" s="343"/>
      <c r="AU157" s="22"/>
      <c r="AV157" s="44"/>
      <c r="AW157" s="26"/>
      <c r="AX157" s="364"/>
      <c r="AY157" s="364"/>
      <c r="AZ157" s="364"/>
      <c r="BA157" s="364"/>
      <c r="BB157" s="323"/>
      <c r="BC157" s="54"/>
      <c r="BD157" s="323"/>
      <c r="BE157" s="323"/>
      <c r="BF157" s="323"/>
    </row>
    <row r="158" spans="1:58" s="13" customFormat="1" ht="49.2" customHeight="1">
      <c r="A158" s="325">
        <v>2</v>
      </c>
      <c r="B158" s="45">
        <v>247</v>
      </c>
      <c r="C158" s="24" t="s">
        <v>1785</v>
      </c>
      <c r="D158" s="166" t="s">
        <v>1731</v>
      </c>
      <c r="E158" s="163" t="s">
        <v>56</v>
      </c>
      <c r="F158" s="19">
        <v>2374000</v>
      </c>
      <c r="G158" s="20">
        <v>1</v>
      </c>
      <c r="H158" s="16">
        <f t="shared" si="34"/>
        <v>2374000</v>
      </c>
      <c r="I158" s="16">
        <f t="shared" si="35"/>
        <v>2374000</v>
      </c>
      <c r="J158" s="162">
        <f t="shared" si="33"/>
        <v>2374000</v>
      </c>
      <c r="K158" s="162">
        <v>1</v>
      </c>
      <c r="L158" s="162">
        <v>2374000</v>
      </c>
      <c r="M158" s="22" t="s">
        <v>387</v>
      </c>
      <c r="N158" s="53" t="s">
        <v>388</v>
      </c>
      <c r="O158" s="18" t="s">
        <v>388</v>
      </c>
      <c r="P158" s="18" t="s">
        <v>117</v>
      </c>
      <c r="Q158" s="20" t="s">
        <v>75</v>
      </c>
      <c r="R158" s="20" t="s">
        <v>75</v>
      </c>
      <c r="S158" s="17" t="s">
        <v>425</v>
      </c>
      <c r="T158" s="18" t="s">
        <v>389</v>
      </c>
      <c r="U158" s="21">
        <v>11270</v>
      </c>
      <c r="V158" s="21">
        <v>2100200189</v>
      </c>
      <c r="W158" s="21">
        <v>2100200189</v>
      </c>
      <c r="X158" s="14" t="s">
        <v>475</v>
      </c>
      <c r="Y158" s="18"/>
      <c r="Z158" s="23" t="s">
        <v>58</v>
      </c>
      <c r="AA158" s="22" t="s">
        <v>71</v>
      </c>
      <c r="AB158" s="23" t="s">
        <v>72</v>
      </c>
      <c r="AC158" s="23" t="s">
        <v>723</v>
      </c>
      <c r="AD158" s="22" t="s">
        <v>73</v>
      </c>
      <c r="AE158" s="33" t="s">
        <v>47</v>
      </c>
      <c r="AF158" s="22"/>
      <c r="AG158" s="39" t="s">
        <v>48</v>
      </c>
      <c r="AH158" s="29"/>
      <c r="AI158" s="29"/>
      <c r="AJ158" s="28" t="s">
        <v>49</v>
      </c>
      <c r="AK158" s="22">
        <v>88758</v>
      </c>
      <c r="AL158" s="119" t="s">
        <v>50</v>
      </c>
      <c r="AM158" s="32" t="s">
        <v>50</v>
      </c>
      <c r="AN158" s="32" t="s">
        <v>114</v>
      </c>
      <c r="AO158" s="115" t="s">
        <v>50</v>
      </c>
      <c r="AP158" s="32" t="s">
        <v>50</v>
      </c>
      <c r="AQ158" s="17"/>
      <c r="AR158" s="24"/>
      <c r="AS158" s="24"/>
      <c r="AT158" s="343"/>
      <c r="AU158" s="22"/>
      <c r="AV158" s="44"/>
      <c r="AW158" s="26"/>
      <c r="AX158" s="364"/>
      <c r="AY158" s="364"/>
      <c r="AZ158" s="364"/>
      <c r="BA158" s="364"/>
      <c r="BB158" s="323"/>
      <c r="BC158" s="54"/>
      <c r="BD158" s="323"/>
      <c r="BE158" s="323"/>
      <c r="BF158" s="323"/>
    </row>
  </sheetData>
  <autoFilter ref="A8:BG158">
    <filterColumn colId="15">
      <filters>
        <filter val="เพชรบูรณ์"/>
      </filters>
    </filterColumn>
  </autoFilter>
  <mergeCells count="7">
    <mergeCell ref="AV7:AW7"/>
    <mergeCell ref="F6:I6"/>
    <mergeCell ref="AR6:AT6"/>
    <mergeCell ref="AL7:AP7"/>
    <mergeCell ref="Z7:AC7"/>
    <mergeCell ref="AE7:AI7"/>
    <mergeCell ref="J6:L6"/>
  </mergeCells>
  <pageMargins left="0.4" right="0.2" top="0.35" bottom="0.52" header="0.5" footer="0.5"/>
  <pageSetup paperSize="9"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pageSetUpPr fitToPage="1"/>
  </sheetPr>
  <dimension ref="A1:CA127"/>
  <sheetViews>
    <sheetView showGridLines="0" tabSelected="1" topLeftCell="A96" zoomScale="75" zoomScaleNormal="75" zoomScaleSheetLayoutView="70" workbookViewId="0">
      <selection activeCell="D99" sqref="D99"/>
    </sheetView>
  </sheetViews>
  <sheetFormatPr defaultColWidth="8.8984375" defaultRowHeight="21"/>
  <cols>
    <col min="1" max="1" width="6.8984375" style="73" customWidth="1"/>
    <col min="2" max="2" width="9.09765625" style="73" customWidth="1"/>
    <col min="3" max="3" width="35.3984375" style="73" customWidth="1"/>
    <col min="4" max="4" width="52.8984375" style="73" customWidth="1"/>
    <col min="5" max="5" width="12.8984375" style="74" customWidth="1"/>
    <col min="6" max="6" width="9.3984375" style="73" customWidth="1"/>
    <col min="7" max="7" width="11.59765625" style="73" customWidth="1"/>
    <col min="8" max="8" width="10.69921875" style="73" customWidth="1"/>
    <col min="9" max="9" width="7.3984375" style="73" customWidth="1"/>
    <col min="10" max="10" width="7.69921875" style="73" customWidth="1"/>
    <col min="11" max="11" width="8.69921875" style="75" customWidth="1"/>
    <col min="12" max="12" width="17.69921875" style="73" customWidth="1"/>
    <col min="13" max="13" width="10.19921875" style="73" customWidth="1"/>
    <col min="14" max="14" width="23.3984375" style="76" customWidth="1"/>
    <col min="15" max="17" width="17.69921875" style="76" customWidth="1"/>
    <col min="18" max="18" width="14.59765625" style="76" customWidth="1"/>
    <col min="19" max="19" width="8.59765625" style="76" customWidth="1"/>
    <col min="20" max="22" width="21.19921875" style="76" customWidth="1"/>
    <col min="23" max="23" width="20.3984375" style="76" customWidth="1"/>
    <col min="24" max="24" width="24" style="73" customWidth="1"/>
    <col min="25" max="25" width="11.19921875" style="73" customWidth="1"/>
    <col min="26" max="26" width="11.09765625" style="73" customWidth="1"/>
    <col min="27" max="27" width="13.3984375" style="73" customWidth="1"/>
    <col min="28" max="28" width="8.09765625" style="73" customWidth="1"/>
    <col min="29" max="29" width="7.59765625" style="73" customWidth="1"/>
    <col min="30" max="30" width="11.59765625" style="73" customWidth="1"/>
    <col min="31" max="31" width="13.19921875" style="73" customWidth="1"/>
    <col min="32" max="33" width="62.8984375" style="73" customWidth="1"/>
    <col min="34" max="34" width="68.59765625" style="73" customWidth="1"/>
    <col min="35" max="35" width="67.59765625" style="73" customWidth="1"/>
    <col min="36" max="36" width="13.19921875" style="73" customWidth="1"/>
    <col min="37" max="37" width="13.8984375" style="73" customWidth="1"/>
    <col min="38" max="38" width="13.69921875" style="73" customWidth="1"/>
    <col min="39" max="39" width="12.3984375" style="73" customWidth="1"/>
    <col min="40" max="40" width="11.8984375" style="73" customWidth="1"/>
    <col min="41" max="41" width="8.19921875" style="73" customWidth="1"/>
    <col min="42" max="42" width="16.3984375" style="73" customWidth="1"/>
    <col min="43" max="43" width="7" style="73" customWidth="1"/>
    <col min="44" max="45" width="17.3984375" style="73" customWidth="1"/>
    <col min="46" max="46" width="15.19921875" style="73" customWidth="1"/>
    <col min="47" max="47" width="15.09765625" style="73" customWidth="1"/>
    <col min="48" max="48" width="10.8984375" style="73" customWidth="1"/>
    <col min="49" max="49" width="13" style="73" customWidth="1"/>
    <col min="50" max="50" width="13" style="74" customWidth="1"/>
    <col min="51" max="51" width="8.19921875" style="74" customWidth="1"/>
    <col min="52" max="52" width="10.19921875" style="73" customWidth="1"/>
    <col min="53" max="53" width="14.09765625" style="73" bestFit="1" customWidth="1"/>
    <col min="54" max="54" width="16" style="73" bestFit="1" customWidth="1"/>
    <col min="55" max="55" width="15.5" style="73" bestFit="1" customWidth="1"/>
    <col min="56" max="56" width="18.69921875" style="73" customWidth="1"/>
    <col min="57" max="57" width="19.59765625" style="73" customWidth="1"/>
    <col min="58" max="58" width="19.3984375" style="73" customWidth="1"/>
    <col min="59" max="59" width="15" style="67" customWidth="1"/>
    <col min="60" max="60" width="25" style="67" customWidth="1"/>
    <col min="61" max="61" width="26.09765625" style="67" customWidth="1"/>
    <col min="62" max="62" width="35.09765625" style="73" customWidth="1"/>
    <col min="63" max="63" width="44.796875" style="73" customWidth="1"/>
    <col min="64" max="64" width="17.8984375" style="73" customWidth="1"/>
    <col min="65" max="65" width="18.09765625" style="67" customWidth="1"/>
    <col min="66" max="69" width="8.8984375" style="67"/>
    <col min="70" max="70" width="51.3984375" style="67" customWidth="1"/>
    <col min="71" max="71" width="16.3984375" style="67" customWidth="1"/>
    <col min="72" max="72" width="13.69921875" style="67" customWidth="1"/>
    <col min="73" max="73" width="17.5" style="67" customWidth="1"/>
    <col min="74" max="74" width="24.69921875" style="67" customWidth="1"/>
    <col min="75" max="16384" width="8.8984375" style="67"/>
  </cols>
  <sheetData>
    <row r="1" spans="1:74" hidden="1"/>
    <row r="2" spans="1:74" ht="30.75" customHeight="1">
      <c r="A2" s="108" t="s">
        <v>1325</v>
      </c>
      <c r="B2" s="95"/>
      <c r="C2" s="85"/>
      <c r="D2" s="95"/>
      <c r="E2" s="85"/>
      <c r="F2" s="85"/>
      <c r="G2" s="85"/>
      <c r="H2" s="85"/>
      <c r="I2" s="85"/>
      <c r="J2" s="85"/>
      <c r="K2" s="85"/>
      <c r="L2" s="85"/>
      <c r="M2" s="95"/>
      <c r="N2" s="95"/>
      <c r="O2" s="95"/>
      <c r="P2" s="95"/>
      <c r="Q2" s="95"/>
      <c r="R2" s="95"/>
      <c r="S2" s="95"/>
      <c r="T2" s="316"/>
      <c r="U2" s="95"/>
      <c r="V2" s="95"/>
      <c r="W2" s="95"/>
      <c r="X2" s="66"/>
      <c r="Y2" s="66"/>
      <c r="Z2" s="66"/>
      <c r="AA2" s="66"/>
      <c r="AB2" s="66"/>
      <c r="AC2" s="66"/>
      <c r="AD2" s="66"/>
      <c r="AE2" s="66"/>
      <c r="AF2" s="66"/>
      <c r="AG2" s="66"/>
      <c r="AH2" s="66"/>
      <c r="AI2" s="66"/>
      <c r="AJ2" s="66"/>
      <c r="AK2" s="67"/>
      <c r="AL2" s="67"/>
      <c r="AM2" s="66"/>
      <c r="AN2" s="66"/>
      <c r="AO2" s="61">
        <f t="shared" ref="AO2:AT2" si="0">SUBTOTAL(9,AO9:AO126)</f>
        <v>50</v>
      </c>
      <c r="AP2" s="61">
        <f t="shared" si="0"/>
        <v>19593300</v>
      </c>
      <c r="AQ2" s="61">
        <f t="shared" si="0"/>
        <v>1</v>
      </c>
      <c r="AR2" s="61">
        <f t="shared" si="0"/>
        <v>23988100</v>
      </c>
      <c r="AS2" s="61">
        <f t="shared" si="0"/>
        <v>95952000</v>
      </c>
      <c r="AT2" s="61">
        <f t="shared" si="0"/>
        <v>0</v>
      </c>
      <c r="AU2" s="67"/>
      <c r="AV2" s="67"/>
      <c r="AW2" s="67"/>
      <c r="AX2" s="68"/>
      <c r="AY2" s="68"/>
      <c r="AZ2" s="67"/>
      <c r="BA2" s="67"/>
      <c r="BB2" s="67"/>
      <c r="BC2" s="67"/>
      <c r="BD2" s="67"/>
      <c r="BE2" s="67"/>
      <c r="BF2" s="67"/>
      <c r="BJ2" s="67"/>
      <c r="BK2" s="67"/>
      <c r="BL2" s="67"/>
    </row>
    <row r="3" spans="1:74" ht="30.75" customHeight="1">
      <c r="A3" s="108" t="s">
        <v>782</v>
      </c>
      <c r="B3" s="95"/>
      <c r="C3" s="106"/>
      <c r="D3" s="95"/>
      <c r="E3" s="161"/>
      <c r="F3" s="106"/>
      <c r="G3" s="106"/>
      <c r="H3" s="106"/>
      <c r="I3" s="106"/>
      <c r="J3" s="106"/>
      <c r="K3" s="106"/>
      <c r="L3" s="106"/>
      <c r="M3" s="95"/>
      <c r="N3" s="95"/>
      <c r="O3" s="95"/>
      <c r="P3" s="95"/>
      <c r="Q3" s="95"/>
      <c r="R3" s="95"/>
      <c r="S3" s="95"/>
      <c r="T3" s="316"/>
      <c r="U3" s="95"/>
      <c r="V3" s="95"/>
      <c r="W3" s="95"/>
      <c r="X3" s="66"/>
      <c r="Y3" s="66"/>
      <c r="Z3" s="66"/>
      <c r="AA3" s="66"/>
      <c r="AB3" s="66"/>
      <c r="AC3" s="66"/>
      <c r="AD3" s="66"/>
      <c r="AE3" s="66"/>
      <c r="AF3" s="66"/>
      <c r="AG3" s="66"/>
      <c r="AH3" s="66"/>
      <c r="AI3" s="66"/>
      <c r="AJ3" s="66"/>
      <c r="AK3" s="67"/>
      <c r="AL3" s="67"/>
      <c r="AM3" s="66"/>
      <c r="AN3" s="66"/>
      <c r="AO3" s="61"/>
      <c r="AP3" s="61"/>
      <c r="AQ3" s="61"/>
      <c r="AR3" s="61"/>
      <c r="AS3" s="61"/>
      <c r="AT3" s="61"/>
      <c r="AU3" s="67"/>
      <c r="AV3" s="67"/>
      <c r="AW3" s="67"/>
      <c r="AX3" s="68"/>
      <c r="AY3" s="68"/>
      <c r="AZ3" s="67"/>
      <c r="BA3" s="67"/>
      <c r="BB3" s="67"/>
      <c r="BC3" s="67"/>
      <c r="BD3" s="67"/>
      <c r="BE3" s="67"/>
      <c r="BF3" s="67"/>
      <c r="BJ3" s="67"/>
      <c r="BK3" s="67"/>
      <c r="BL3" s="67"/>
    </row>
    <row r="4" spans="1:74" ht="30.75" customHeight="1">
      <c r="A4" s="1" t="s">
        <v>1193</v>
      </c>
      <c r="B4" s="95"/>
      <c r="C4" s="85"/>
      <c r="D4" s="95"/>
      <c r="E4" s="85"/>
      <c r="F4" s="85"/>
      <c r="G4" s="85"/>
      <c r="H4" s="85"/>
      <c r="I4" s="85"/>
      <c r="J4" s="85"/>
      <c r="K4" s="85"/>
      <c r="L4" s="85"/>
      <c r="M4" s="95"/>
      <c r="N4" s="103"/>
      <c r="O4" s="95"/>
      <c r="P4" s="95"/>
      <c r="Q4" s="95"/>
      <c r="R4" s="95"/>
      <c r="S4" s="95"/>
      <c r="T4" s="316"/>
      <c r="U4" s="103"/>
      <c r="V4" s="103"/>
      <c r="W4" s="95"/>
      <c r="X4" s="66"/>
      <c r="Y4" s="66"/>
      <c r="Z4" s="66"/>
      <c r="AA4" s="66"/>
      <c r="AB4" s="66"/>
      <c r="AC4" s="66"/>
      <c r="AD4" s="66"/>
      <c r="AE4" s="66"/>
      <c r="AF4" s="66"/>
      <c r="AG4" s="66"/>
      <c r="AH4" s="66"/>
      <c r="AI4" s="66"/>
      <c r="AJ4" s="66"/>
      <c r="AK4" s="67"/>
      <c r="AL4" s="67"/>
      <c r="AM4" s="66"/>
      <c r="AN4" s="66"/>
      <c r="AO4" s="67"/>
      <c r="AP4" s="67"/>
      <c r="AQ4" s="67"/>
      <c r="AR4" s="357"/>
      <c r="AS4" s="357"/>
      <c r="AT4" s="357"/>
      <c r="AU4" s="67"/>
      <c r="AV4" s="67"/>
      <c r="AW4" s="67"/>
      <c r="AX4" s="68"/>
      <c r="AY4" s="68"/>
      <c r="AZ4" s="67"/>
      <c r="BA4" s="67"/>
      <c r="BB4" s="67"/>
      <c r="BC4" s="67"/>
      <c r="BD4" s="67"/>
      <c r="BE4" s="67"/>
      <c r="BF4" s="67"/>
      <c r="BJ4" s="67"/>
      <c r="BK4" s="67"/>
      <c r="BL4" s="67"/>
    </row>
    <row r="5" spans="1:74" ht="30.75" customHeight="1">
      <c r="A5" s="1" t="s">
        <v>1897</v>
      </c>
      <c r="B5" s="87"/>
      <c r="C5" s="87"/>
      <c r="D5" s="87"/>
      <c r="E5" s="87"/>
      <c r="F5" s="87"/>
      <c r="G5" s="87"/>
      <c r="H5" s="87"/>
      <c r="I5" s="87"/>
      <c r="J5" s="87"/>
      <c r="K5" s="87"/>
      <c r="L5" s="96"/>
      <c r="M5" s="87"/>
      <c r="N5" s="87"/>
      <c r="O5" s="87"/>
      <c r="P5" s="87"/>
      <c r="Q5" s="87"/>
      <c r="R5" s="315"/>
      <c r="S5" s="315"/>
      <c r="T5" s="369">
        <f>T7+'คภ.พฐ 64'!J7</f>
        <v>113483400</v>
      </c>
      <c r="U5" s="348"/>
      <c r="V5" s="348"/>
      <c r="W5" s="87"/>
      <c r="X5" s="88"/>
      <c r="Y5" s="69"/>
      <c r="Z5" s="69"/>
      <c r="AA5" s="69"/>
      <c r="AB5" s="69"/>
      <c r="AC5" s="69"/>
      <c r="AD5" s="69"/>
      <c r="AE5" s="69"/>
      <c r="AF5" s="69"/>
      <c r="AG5" s="69"/>
      <c r="AH5" s="69"/>
      <c r="AI5" s="69"/>
      <c r="AJ5" s="69"/>
      <c r="AK5" s="67"/>
      <c r="AL5" s="67"/>
      <c r="AM5" s="69"/>
      <c r="AN5" s="69"/>
      <c r="AO5" s="67"/>
      <c r="AP5" s="67"/>
      <c r="AQ5" s="67"/>
      <c r="AR5" s="67"/>
      <c r="AS5" s="67"/>
      <c r="AT5" s="67"/>
      <c r="AU5" s="67"/>
      <c r="AV5" s="67"/>
      <c r="AW5" s="67"/>
      <c r="AX5" s="68"/>
      <c r="AY5" s="68"/>
      <c r="AZ5" s="67"/>
      <c r="BA5" s="67"/>
      <c r="BB5" s="67"/>
      <c r="BC5" s="67"/>
      <c r="BD5" s="67"/>
      <c r="BE5" s="67"/>
      <c r="BF5" s="67"/>
      <c r="BJ5" s="67"/>
      <c r="BK5" s="67"/>
      <c r="BL5" s="67"/>
    </row>
    <row r="6" spans="1:74" ht="30.75" hidden="1" customHeight="1">
      <c r="A6" s="1"/>
      <c r="B6" s="87"/>
      <c r="C6" s="87"/>
      <c r="D6" s="87"/>
      <c r="E6" s="87"/>
      <c r="F6" s="87"/>
      <c r="G6" s="87"/>
      <c r="H6" s="87"/>
      <c r="I6" s="87"/>
      <c r="J6" s="87"/>
      <c r="K6" s="5"/>
      <c r="L6" s="372" t="s">
        <v>1326</v>
      </c>
      <c r="M6" s="372"/>
      <c r="N6" s="372"/>
      <c r="O6" s="372"/>
      <c r="P6" s="372"/>
      <c r="Q6" s="372"/>
      <c r="R6" s="391" t="s">
        <v>1904</v>
      </c>
      <c r="S6" s="392"/>
      <c r="T6" s="392"/>
      <c r="U6" s="392"/>
      <c r="V6" s="392"/>
      <c r="W6" s="393"/>
      <c r="X6" s="88"/>
      <c r="Y6" s="69"/>
      <c r="Z6" s="69"/>
      <c r="AA6" s="69"/>
      <c r="AB6" s="69"/>
      <c r="AC6" s="69"/>
      <c r="AD6" s="69"/>
      <c r="AE6" s="69"/>
      <c r="AF6" s="69"/>
      <c r="AG6" s="69"/>
      <c r="AH6" s="69"/>
      <c r="AI6" s="69"/>
      <c r="AJ6" s="69"/>
      <c r="AK6" s="67"/>
      <c r="AL6" s="67"/>
      <c r="AM6" s="69"/>
      <c r="AN6" s="69"/>
      <c r="AO6" s="67"/>
      <c r="AP6" s="67"/>
      <c r="AQ6" s="67"/>
      <c r="AR6" s="67"/>
      <c r="AS6" s="67"/>
      <c r="AT6" s="67"/>
      <c r="AU6" s="67"/>
      <c r="AV6" s="67"/>
      <c r="AW6" s="67"/>
      <c r="AX6" s="68"/>
      <c r="AY6" s="68"/>
      <c r="AZ6" s="67"/>
      <c r="BA6" s="67"/>
      <c r="BB6" s="67"/>
      <c r="BC6" s="67"/>
      <c r="BD6" s="67"/>
      <c r="BE6" s="67"/>
      <c r="BF6" s="67"/>
      <c r="BH6" s="382" t="s">
        <v>1317</v>
      </c>
      <c r="BI6" s="383"/>
      <c r="BJ6" s="67"/>
      <c r="BK6" s="67"/>
      <c r="BL6" s="67"/>
    </row>
    <row r="7" spans="1:74" ht="25.95" hidden="1" customHeight="1">
      <c r="A7" s="80"/>
      <c r="B7" s="86"/>
      <c r="C7" s="80"/>
      <c r="D7" s="80"/>
      <c r="E7" s="80"/>
      <c r="F7" s="80"/>
      <c r="G7" s="80"/>
      <c r="H7" s="80"/>
      <c r="I7" s="80"/>
      <c r="J7" s="80"/>
      <c r="K7" s="62">
        <f t="shared" ref="K7:Q7" si="1">+SUBTOTAL(9,K9:K126)</f>
        <v>0</v>
      </c>
      <c r="L7" s="62">
        <f t="shared" si="1"/>
        <v>139269900</v>
      </c>
      <c r="M7" s="62">
        <f t="shared" si="1"/>
        <v>51</v>
      </c>
      <c r="N7" s="62">
        <f t="shared" si="1"/>
        <v>43581400</v>
      </c>
      <c r="O7" s="62">
        <f t="shared" si="1"/>
        <v>95952000</v>
      </c>
      <c r="P7" s="62">
        <f t="shared" si="1"/>
        <v>0</v>
      </c>
      <c r="Q7" s="62">
        <f t="shared" si="1"/>
        <v>139533400</v>
      </c>
      <c r="R7" s="62"/>
      <c r="S7" s="62">
        <f>+SUBTOTAL(9,S9:S126)</f>
        <v>51</v>
      </c>
      <c r="T7" s="62">
        <f>+SUBTOTAL(9,T9:T126)</f>
        <v>43581400</v>
      </c>
      <c r="U7" s="62">
        <f>+SUBTOTAL(9,U9:U126)</f>
        <v>95952000</v>
      </c>
      <c r="V7" s="62">
        <f>+SUBTOTAL(9,V9:V126)</f>
        <v>0</v>
      </c>
      <c r="W7" s="62">
        <f>+SUBTOTAL(9,W9:W126)</f>
        <v>139533400</v>
      </c>
      <c r="X7" s="80"/>
      <c r="Y7" s="80"/>
      <c r="Z7" s="80"/>
      <c r="AA7" s="80"/>
      <c r="AB7" s="80"/>
      <c r="AC7" s="80"/>
      <c r="AD7" s="80"/>
      <c r="AE7" s="80"/>
      <c r="AF7" s="80"/>
      <c r="AG7" s="80"/>
      <c r="AH7" s="80"/>
      <c r="AI7" s="80"/>
      <c r="AJ7" s="80"/>
      <c r="AK7" s="67"/>
      <c r="AL7" s="67"/>
      <c r="AM7" s="80"/>
      <c r="AN7" s="80"/>
      <c r="AO7" s="387" t="s">
        <v>476</v>
      </c>
      <c r="AP7" s="388"/>
      <c r="AQ7" s="387" t="s">
        <v>783</v>
      </c>
      <c r="AR7" s="389"/>
      <c r="AS7" s="389"/>
      <c r="AT7" s="388"/>
      <c r="AU7" s="67"/>
      <c r="AV7" s="67"/>
      <c r="AW7" s="390" t="s">
        <v>784</v>
      </c>
      <c r="AX7" s="390"/>
      <c r="AY7" s="390"/>
      <c r="AZ7" s="390"/>
      <c r="BA7" s="384" t="s">
        <v>3</v>
      </c>
      <c r="BB7" s="385"/>
      <c r="BC7" s="385"/>
      <c r="BD7" s="385"/>
      <c r="BE7" s="385"/>
      <c r="BF7" s="386"/>
      <c r="BH7" s="170" t="s">
        <v>461</v>
      </c>
      <c r="BI7" s="170" t="s">
        <v>1322</v>
      </c>
      <c r="BJ7" s="67"/>
      <c r="BK7" s="380" t="s">
        <v>1503</v>
      </c>
      <c r="BL7" s="381"/>
    </row>
    <row r="8" spans="1:74" s="132" customFormat="1" ht="62.25" customHeight="1">
      <c r="A8" s="156" t="s">
        <v>0</v>
      </c>
      <c r="B8" s="156" t="s">
        <v>4</v>
      </c>
      <c r="C8" s="156" t="s">
        <v>785</v>
      </c>
      <c r="D8" s="156" t="s">
        <v>1902</v>
      </c>
      <c r="E8" s="156" t="s">
        <v>786</v>
      </c>
      <c r="F8" s="156" t="s">
        <v>787</v>
      </c>
      <c r="G8" s="156" t="s">
        <v>788</v>
      </c>
      <c r="H8" s="156" t="s">
        <v>789</v>
      </c>
      <c r="I8" s="156" t="s">
        <v>790</v>
      </c>
      <c r="J8" s="156" t="s">
        <v>791</v>
      </c>
      <c r="K8" s="156" t="s">
        <v>8</v>
      </c>
      <c r="L8" s="156" t="s">
        <v>792</v>
      </c>
      <c r="M8" s="156" t="s">
        <v>793</v>
      </c>
      <c r="N8" s="156" t="s">
        <v>1295</v>
      </c>
      <c r="O8" s="156" t="s">
        <v>794</v>
      </c>
      <c r="P8" s="156" t="s">
        <v>795</v>
      </c>
      <c r="Q8" s="156" t="s">
        <v>10</v>
      </c>
      <c r="R8" s="355" t="s">
        <v>792</v>
      </c>
      <c r="S8" s="355" t="s">
        <v>793</v>
      </c>
      <c r="T8" s="356" t="s">
        <v>1327</v>
      </c>
      <c r="U8" s="355" t="s">
        <v>794</v>
      </c>
      <c r="V8" s="355" t="s">
        <v>795</v>
      </c>
      <c r="W8" s="355" t="s">
        <v>10</v>
      </c>
      <c r="X8" s="156" t="s">
        <v>11</v>
      </c>
      <c r="Y8" s="156" t="s">
        <v>12</v>
      </c>
      <c r="Z8" s="156" t="s">
        <v>13</v>
      </c>
      <c r="AA8" s="156" t="s">
        <v>14</v>
      </c>
      <c r="AB8" s="156" t="s">
        <v>796</v>
      </c>
      <c r="AC8" s="156" t="s">
        <v>797</v>
      </c>
      <c r="AD8" s="156" t="s">
        <v>798</v>
      </c>
      <c r="AE8" s="156" t="s">
        <v>17</v>
      </c>
      <c r="AF8" s="156" t="s">
        <v>799</v>
      </c>
      <c r="AG8" s="156" t="s">
        <v>800</v>
      </c>
      <c r="AH8" s="156" t="s">
        <v>801</v>
      </c>
      <c r="AI8" s="156" t="s">
        <v>802</v>
      </c>
      <c r="AJ8" s="156" t="s">
        <v>19</v>
      </c>
      <c r="AK8" s="156" t="s">
        <v>20</v>
      </c>
      <c r="AL8" s="156" t="s">
        <v>21</v>
      </c>
      <c r="AM8" s="70" t="s">
        <v>22</v>
      </c>
      <c r="AN8" s="156" t="s">
        <v>803</v>
      </c>
      <c r="AO8" s="77" t="s">
        <v>804</v>
      </c>
      <c r="AP8" s="77" t="s">
        <v>805</v>
      </c>
      <c r="AQ8" s="77" t="s">
        <v>806</v>
      </c>
      <c r="AR8" s="77" t="s">
        <v>807</v>
      </c>
      <c r="AS8" s="77" t="s">
        <v>808</v>
      </c>
      <c r="AT8" s="77" t="s">
        <v>809</v>
      </c>
      <c r="AU8" s="156" t="s">
        <v>31</v>
      </c>
      <c r="AV8" s="156" t="s">
        <v>32</v>
      </c>
      <c r="AW8" s="157" t="s">
        <v>810</v>
      </c>
      <c r="AX8" s="157" t="s">
        <v>811</v>
      </c>
      <c r="AY8" s="157" t="s">
        <v>26</v>
      </c>
      <c r="AZ8" s="158" t="s">
        <v>478</v>
      </c>
      <c r="BA8" s="131" t="s">
        <v>812</v>
      </c>
      <c r="BB8" s="131" t="s">
        <v>813</v>
      </c>
      <c r="BC8" s="131" t="s">
        <v>814</v>
      </c>
      <c r="BD8" s="131" t="s">
        <v>815</v>
      </c>
      <c r="BE8" s="131" t="s">
        <v>816</v>
      </c>
      <c r="BF8" s="131" t="s">
        <v>817</v>
      </c>
      <c r="BG8" s="126" t="s">
        <v>1310</v>
      </c>
      <c r="BH8" s="47" t="s">
        <v>1323</v>
      </c>
      <c r="BI8" s="47" t="s">
        <v>1321</v>
      </c>
      <c r="BJ8" s="158" t="s">
        <v>35</v>
      </c>
      <c r="BK8" s="317" t="s">
        <v>1503</v>
      </c>
      <c r="BL8" s="317" t="s">
        <v>35</v>
      </c>
      <c r="BR8" s="323"/>
      <c r="BS8" s="351"/>
      <c r="BT8" s="54"/>
      <c r="BU8" s="54"/>
      <c r="BV8" s="54"/>
    </row>
    <row r="9" spans="1:74" s="78" customFormat="1" ht="72" hidden="1" customHeight="1">
      <c r="A9" s="71">
        <v>2</v>
      </c>
      <c r="B9" s="97">
        <v>1</v>
      </c>
      <c r="C9" s="81" t="s">
        <v>1905</v>
      </c>
      <c r="D9" s="166" t="s">
        <v>1898</v>
      </c>
      <c r="E9" s="128">
        <v>10763</v>
      </c>
      <c r="F9" s="128">
        <v>3</v>
      </c>
      <c r="G9" s="94">
        <v>652</v>
      </c>
      <c r="H9" s="81" t="s">
        <v>818</v>
      </c>
      <c r="I9" s="128">
        <v>360</v>
      </c>
      <c r="J9" s="128">
        <v>8</v>
      </c>
      <c r="K9" s="129" t="s">
        <v>819</v>
      </c>
      <c r="L9" s="65">
        <v>11874100</v>
      </c>
      <c r="M9" s="129">
        <v>1</v>
      </c>
      <c r="N9" s="136">
        <f t="shared" ref="N9:N16" si="2">L9*M9</f>
        <v>11874100</v>
      </c>
      <c r="O9" s="65"/>
      <c r="P9" s="65"/>
      <c r="Q9" s="136">
        <f t="shared" ref="Q9:Q70" si="3">N9+O9+P9</f>
        <v>11874100</v>
      </c>
      <c r="R9" s="130">
        <f t="shared" ref="R9:R71" si="4">W9/S9</f>
        <v>11874100</v>
      </c>
      <c r="S9" s="130">
        <v>1</v>
      </c>
      <c r="T9" s="136">
        <v>11874100</v>
      </c>
      <c r="U9" s="136"/>
      <c r="V9" s="136"/>
      <c r="W9" s="136">
        <f t="shared" ref="W9:W70" si="5">+T9+U9+V9</f>
        <v>11874100</v>
      </c>
      <c r="X9" s="81" t="s">
        <v>173</v>
      </c>
      <c r="Y9" s="81" t="s">
        <v>174</v>
      </c>
      <c r="Z9" s="81" t="s">
        <v>131</v>
      </c>
      <c r="AA9" s="81" t="s">
        <v>132</v>
      </c>
      <c r="AB9" s="81" t="s">
        <v>69</v>
      </c>
      <c r="AC9" s="129" t="s">
        <v>99</v>
      </c>
      <c r="AD9" s="81" t="s">
        <v>836</v>
      </c>
      <c r="AE9" s="128" t="s">
        <v>824</v>
      </c>
      <c r="AF9" s="81" t="s">
        <v>909</v>
      </c>
      <c r="AG9" s="81" t="s">
        <v>910</v>
      </c>
      <c r="AH9" s="81" t="s">
        <v>911</v>
      </c>
      <c r="AI9" s="81" t="s">
        <v>912</v>
      </c>
      <c r="AJ9" s="129">
        <v>6255</v>
      </c>
      <c r="AK9" s="129">
        <v>2100000000</v>
      </c>
      <c r="AL9" s="129">
        <v>2100000000</v>
      </c>
      <c r="AM9" s="121" t="s">
        <v>100</v>
      </c>
      <c r="AN9" s="129" t="s">
        <v>100</v>
      </c>
      <c r="AO9" s="135">
        <f t="shared" ref="AO9:AO16" si="6">S9</f>
        <v>1</v>
      </c>
      <c r="AP9" s="135">
        <f t="shared" ref="AP9:AP16" si="7">T9</f>
        <v>11874100</v>
      </c>
      <c r="AQ9" s="129"/>
      <c r="AR9" s="63"/>
      <c r="AS9" s="63"/>
      <c r="AT9" s="63"/>
      <c r="AU9" s="129" t="s">
        <v>49</v>
      </c>
      <c r="AV9" s="129">
        <v>18547</v>
      </c>
      <c r="AW9" s="128" t="s">
        <v>821</v>
      </c>
      <c r="AX9" s="128" t="s">
        <v>871</v>
      </c>
      <c r="AY9" s="128" t="s">
        <v>826</v>
      </c>
      <c r="AZ9" s="129" t="s">
        <v>493</v>
      </c>
      <c r="BA9" s="140" t="s">
        <v>50</v>
      </c>
      <c r="BB9" s="140" t="s">
        <v>50</v>
      </c>
      <c r="BC9" s="129" t="s">
        <v>861</v>
      </c>
      <c r="BD9" s="140" t="s">
        <v>50</v>
      </c>
      <c r="BE9" s="129"/>
      <c r="BF9" s="129"/>
      <c r="BG9" s="143"/>
      <c r="BH9" s="159"/>
      <c r="BI9" s="159"/>
      <c r="BJ9" s="121"/>
      <c r="BK9" s="121" t="s">
        <v>1781</v>
      </c>
      <c r="BL9" s="358" t="s">
        <v>1901</v>
      </c>
      <c r="BM9" s="132"/>
      <c r="BN9" s="132"/>
      <c r="BR9" s="366"/>
      <c r="BS9" s="366"/>
      <c r="BT9" s="366"/>
      <c r="BU9" s="366"/>
      <c r="BV9" s="366"/>
    </row>
    <row r="10" spans="1:74" s="78" customFormat="1" ht="96" hidden="1" customHeight="1">
      <c r="A10" s="71">
        <v>2</v>
      </c>
      <c r="B10" s="97">
        <v>2</v>
      </c>
      <c r="C10" s="81" t="s">
        <v>1856</v>
      </c>
      <c r="D10" s="166" t="s">
        <v>1508</v>
      </c>
      <c r="E10" s="128"/>
      <c r="F10" s="128">
        <v>1</v>
      </c>
      <c r="G10" s="94">
        <v>1</v>
      </c>
      <c r="H10" s="81" t="s">
        <v>818</v>
      </c>
      <c r="I10" s="128">
        <v>180</v>
      </c>
      <c r="J10" s="128">
        <v>1</v>
      </c>
      <c r="K10" s="129" t="s">
        <v>393</v>
      </c>
      <c r="L10" s="65">
        <v>199000</v>
      </c>
      <c r="M10" s="129">
        <v>1</v>
      </c>
      <c r="N10" s="136">
        <f t="shared" si="2"/>
        <v>199000</v>
      </c>
      <c r="O10" s="65"/>
      <c r="P10" s="65"/>
      <c r="Q10" s="136">
        <f t="shared" si="3"/>
        <v>199000</v>
      </c>
      <c r="R10" s="130">
        <f t="shared" si="4"/>
        <v>199000</v>
      </c>
      <c r="S10" s="130">
        <v>1</v>
      </c>
      <c r="T10" s="136">
        <v>199000</v>
      </c>
      <c r="U10" s="136"/>
      <c r="V10" s="136"/>
      <c r="W10" s="136">
        <f t="shared" si="5"/>
        <v>199000</v>
      </c>
      <c r="X10" s="81" t="s">
        <v>952</v>
      </c>
      <c r="Y10" s="81" t="s">
        <v>953</v>
      </c>
      <c r="Z10" s="81" t="s">
        <v>275</v>
      </c>
      <c r="AA10" s="81" t="s">
        <v>132</v>
      </c>
      <c r="AB10" s="81" t="s">
        <v>69</v>
      </c>
      <c r="AC10" s="129" t="s">
        <v>99</v>
      </c>
      <c r="AD10" s="81" t="s">
        <v>840</v>
      </c>
      <c r="AE10" s="128" t="s">
        <v>824</v>
      </c>
      <c r="AF10" s="81" t="s">
        <v>954</v>
      </c>
      <c r="AG10" s="81" t="s">
        <v>955</v>
      </c>
      <c r="AH10" s="81" t="s">
        <v>956</v>
      </c>
      <c r="AI10" s="81" t="s">
        <v>957</v>
      </c>
      <c r="AJ10" s="129">
        <v>6334</v>
      </c>
      <c r="AK10" s="129">
        <v>2100000000</v>
      </c>
      <c r="AL10" s="129">
        <v>2100000000</v>
      </c>
      <c r="AM10" s="121" t="s">
        <v>100</v>
      </c>
      <c r="AN10" s="129" t="s">
        <v>100</v>
      </c>
      <c r="AO10" s="135">
        <f t="shared" si="6"/>
        <v>1</v>
      </c>
      <c r="AP10" s="135">
        <f t="shared" si="7"/>
        <v>199000</v>
      </c>
      <c r="AQ10" s="129"/>
      <c r="AR10" s="63"/>
      <c r="AS10" s="63"/>
      <c r="AT10" s="63"/>
      <c r="AU10" s="129" t="s">
        <v>49</v>
      </c>
      <c r="AV10" s="129">
        <v>19170</v>
      </c>
      <c r="AW10" s="128" t="s">
        <v>876</v>
      </c>
      <c r="AX10" s="128" t="s">
        <v>877</v>
      </c>
      <c r="AY10" s="128" t="s">
        <v>843</v>
      </c>
      <c r="AZ10" s="129" t="s">
        <v>506</v>
      </c>
      <c r="BA10" s="140" t="s">
        <v>50</v>
      </c>
      <c r="BB10" s="140" t="s">
        <v>50</v>
      </c>
      <c r="BC10" s="129" t="s">
        <v>861</v>
      </c>
      <c r="BD10" s="140" t="s">
        <v>50</v>
      </c>
      <c r="BE10" s="129"/>
      <c r="BF10" s="129"/>
      <c r="BG10" s="143"/>
      <c r="BH10" s="159"/>
      <c r="BI10" s="159"/>
      <c r="BJ10" s="81"/>
      <c r="BK10" s="81"/>
      <c r="BL10" s="358"/>
      <c r="BM10" s="132"/>
      <c r="BN10" s="132"/>
      <c r="BR10" s="366"/>
      <c r="BS10" s="366"/>
      <c r="BT10" s="366"/>
      <c r="BU10" s="366"/>
      <c r="BV10" s="366"/>
    </row>
    <row r="11" spans="1:74" s="78" customFormat="1" ht="96" hidden="1" customHeight="1">
      <c r="A11" s="71">
        <v>2</v>
      </c>
      <c r="B11" s="97">
        <v>3</v>
      </c>
      <c r="C11" s="81" t="s">
        <v>1857</v>
      </c>
      <c r="D11" s="166" t="s">
        <v>1528</v>
      </c>
      <c r="E11" s="128"/>
      <c r="F11" s="128">
        <v>1</v>
      </c>
      <c r="G11" s="94">
        <v>1</v>
      </c>
      <c r="H11" s="81" t="s">
        <v>818</v>
      </c>
      <c r="I11" s="128">
        <v>180</v>
      </c>
      <c r="J11" s="128">
        <v>1</v>
      </c>
      <c r="K11" s="129" t="s">
        <v>393</v>
      </c>
      <c r="L11" s="65">
        <v>162000</v>
      </c>
      <c r="M11" s="129">
        <v>1</v>
      </c>
      <c r="N11" s="136">
        <f t="shared" si="2"/>
        <v>162000</v>
      </c>
      <c r="O11" s="65"/>
      <c r="P11" s="65"/>
      <c r="Q11" s="136">
        <f t="shared" si="3"/>
        <v>162000</v>
      </c>
      <c r="R11" s="130">
        <f t="shared" si="4"/>
        <v>162000</v>
      </c>
      <c r="S11" s="130">
        <v>1</v>
      </c>
      <c r="T11" s="136">
        <v>162000</v>
      </c>
      <c r="U11" s="136"/>
      <c r="V11" s="136"/>
      <c r="W11" s="136">
        <f t="shared" si="5"/>
        <v>162000</v>
      </c>
      <c r="X11" s="81" t="s">
        <v>958</v>
      </c>
      <c r="Y11" s="81" t="s">
        <v>959</v>
      </c>
      <c r="Z11" s="81" t="s">
        <v>271</v>
      </c>
      <c r="AA11" s="81" t="s">
        <v>132</v>
      </c>
      <c r="AB11" s="81" t="s">
        <v>69</v>
      </c>
      <c r="AC11" s="129" t="s">
        <v>69</v>
      </c>
      <c r="AD11" s="81" t="s">
        <v>840</v>
      </c>
      <c r="AE11" s="128" t="s">
        <v>824</v>
      </c>
      <c r="AF11" s="81" t="s">
        <v>960</v>
      </c>
      <c r="AG11" s="81" t="s">
        <v>955</v>
      </c>
      <c r="AH11" s="81" t="s">
        <v>961</v>
      </c>
      <c r="AI11" s="81" t="s">
        <v>962</v>
      </c>
      <c r="AJ11" s="129">
        <v>6276</v>
      </c>
      <c r="AK11" s="129">
        <v>2100000000</v>
      </c>
      <c r="AL11" s="129">
        <v>2100000000</v>
      </c>
      <c r="AM11" s="81" t="s">
        <v>475</v>
      </c>
      <c r="AN11" s="129"/>
      <c r="AO11" s="135">
        <f t="shared" si="6"/>
        <v>1</v>
      </c>
      <c r="AP11" s="135">
        <f t="shared" si="7"/>
        <v>162000</v>
      </c>
      <c r="AQ11" s="129"/>
      <c r="AR11" s="63"/>
      <c r="AS11" s="63"/>
      <c r="AT11" s="63"/>
      <c r="AU11" s="129" t="s">
        <v>49</v>
      </c>
      <c r="AV11" s="129">
        <v>18740</v>
      </c>
      <c r="AW11" s="128" t="s">
        <v>876</v>
      </c>
      <c r="AX11" s="128" t="s">
        <v>877</v>
      </c>
      <c r="AY11" s="128" t="s">
        <v>843</v>
      </c>
      <c r="AZ11" s="129" t="s">
        <v>507</v>
      </c>
      <c r="BA11" s="140" t="s">
        <v>50</v>
      </c>
      <c r="BB11" s="140" t="s">
        <v>50</v>
      </c>
      <c r="BC11" s="129" t="s">
        <v>861</v>
      </c>
      <c r="BD11" s="140" t="s">
        <v>50</v>
      </c>
      <c r="BE11" s="129"/>
      <c r="BF11" s="129"/>
      <c r="BG11" s="143"/>
      <c r="BH11" s="159"/>
      <c r="BI11" s="159"/>
      <c r="BJ11" s="81"/>
      <c r="BK11" s="81"/>
      <c r="BL11" s="358"/>
      <c r="BM11" s="132"/>
      <c r="BN11" s="132"/>
      <c r="BR11" s="366"/>
      <c r="BS11" s="366"/>
      <c r="BT11" s="366"/>
      <c r="BU11" s="366"/>
      <c r="BV11" s="366"/>
    </row>
    <row r="12" spans="1:74" s="78" customFormat="1" ht="19.5" hidden="1" customHeight="1">
      <c r="A12" s="71">
        <v>2</v>
      </c>
      <c r="B12" s="97">
        <v>4</v>
      </c>
      <c r="C12" s="81" t="s">
        <v>1313</v>
      </c>
      <c r="D12" s="166" t="s">
        <v>1529</v>
      </c>
      <c r="E12" s="128"/>
      <c r="F12" s="128">
        <v>1</v>
      </c>
      <c r="G12" s="94">
        <v>1</v>
      </c>
      <c r="H12" s="81" t="s">
        <v>818</v>
      </c>
      <c r="I12" s="128">
        <v>180</v>
      </c>
      <c r="J12" s="128">
        <v>1</v>
      </c>
      <c r="K12" s="129" t="s">
        <v>393</v>
      </c>
      <c r="L12" s="65">
        <v>100000</v>
      </c>
      <c r="M12" s="129">
        <v>1</v>
      </c>
      <c r="N12" s="136">
        <f t="shared" si="2"/>
        <v>100000</v>
      </c>
      <c r="O12" s="65"/>
      <c r="P12" s="65"/>
      <c r="Q12" s="136">
        <f t="shared" si="3"/>
        <v>100000</v>
      </c>
      <c r="R12" s="130">
        <f t="shared" si="4"/>
        <v>100000</v>
      </c>
      <c r="S12" s="130">
        <v>1</v>
      </c>
      <c r="T12" s="136">
        <v>100000</v>
      </c>
      <c r="U12" s="136"/>
      <c r="V12" s="136"/>
      <c r="W12" s="136">
        <f t="shared" si="5"/>
        <v>100000</v>
      </c>
      <c r="X12" s="81" t="s">
        <v>963</v>
      </c>
      <c r="Y12" s="81" t="s">
        <v>964</v>
      </c>
      <c r="Z12" s="81" t="s">
        <v>265</v>
      </c>
      <c r="AA12" s="81" t="s">
        <v>132</v>
      </c>
      <c r="AB12" s="81" t="s">
        <v>69</v>
      </c>
      <c r="AC12" s="129" t="s">
        <v>69</v>
      </c>
      <c r="AD12" s="81" t="s">
        <v>840</v>
      </c>
      <c r="AE12" s="128" t="s">
        <v>824</v>
      </c>
      <c r="AF12" s="81" t="s">
        <v>965</v>
      </c>
      <c r="AG12" s="81" t="s">
        <v>927</v>
      </c>
      <c r="AH12" s="81" t="s">
        <v>966</v>
      </c>
      <c r="AI12" s="81" t="s">
        <v>967</v>
      </c>
      <c r="AJ12" s="129">
        <v>6302</v>
      </c>
      <c r="AK12" s="129">
        <v>2100000000</v>
      </c>
      <c r="AL12" s="129">
        <v>2100000000</v>
      </c>
      <c r="AM12" s="81" t="s">
        <v>475</v>
      </c>
      <c r="AN12" s="129"/>
      <c r="AO12" s="135">
        <f t="shared" si="6"/>
        <v>1</v>
      </c>
      <c r="AP12" s="135">
        <f t="shared" si="7"/>
        <v>100000</v>
      </c>
      <c r="AQ12" s="129"/>
      <c r="AR12" s="63"/>
      <c r="AS12" s="63"/>
      <c r="AT12" s="63"/>
      <c r="AU12" s="129" t="s">
        <v>49</v>
      </c>
      <c r="AV12" s="129">
        <v>18741</v>
      </c>
      <c r="AW12" s="128" t="s">
        <v>857</v>
      </c>
      <c r="AX12" s="128" t="s">
        <v>858</v>
      </c>
      <c r="AY12" s="128" t="s">
        <v>853</v>
      </c>
      <c r="AZ12" s="129" t="s">
        <v>508</v>
      </c>
      <c r="BA12" s="140" t="s">
        <v>50</v>
      </c>
      <c r="BB12" s="140" t="s">
        <v>50</v>
      </c>
      <c r="BC12" s="129" t="s">
        <v>861</v>
      </c>
      <c r="BD12" s="140" t="s">
        <v>50</v>
      </c>
      <c r="BE12" s="129"/>
      <c r="BF12" s="129"/>
      <c r="BG12" s="143"/>
      <c r="BH12" s="159"/>
      <c r="BI12" s="159"/>
      <c r="BJ12" s="81"/>
      <c r="BK12" s="81"/>
      <c r="BL12" s="358"/>
      <c r="BM12" s="132"/>
      <c r="BN12" s="132"/>
      <c r="BR12" s="366"/>
      <c r="BS12" s="366"/>
      <c r="BT12" s="366"/>
      <c r="BU12" s="366"/>
      <c r="BV12" s="366"/>
    </row>
    <row r="13" spans="1:74" s="78" customFormat="1" ht="72" hidden="1" customHeight="1">
      <c r="A13" s="71">
        <v>2</v>
      </c>
      <c r="B13" s="97">
        <v>5</v>
      </c>
      <c r="C13" s="81" t="s">
        <v>1853</v>
      </c>
      <c r="D13" s="166" t="s">
        <v>1535</v>
      </c>
      <c r="E13" s="128" t="s">
        <v>855</v>
      </c>
      <c r="F13" s="128">
        <v>2</v>
      </c>
      <c r="G13" s="94">
        <v>369</v>
      </c>
      <c r="H13" s="81" t="s">
        <v>818</v>
      </c>
      <c r="I13" s="128">
        <v>300</v>
      </c>
      <c r="J13" s="128">
        <v>5</v>
      </c>
      <c r="K13" s="129" t="s">
        <v>819</v>
      </c>
      <c r="L13" s="65">
        <v>4223100</v>
      </c>
      <c r="M13" s="129">
        <v>1</v>
      </c>
      <c r="N13" s="136">
        <f t="shared" si="2"/>
        <v>4223100</v>
      </c>
      <c r="O13" s="65"/>
      <c r="P13" s="65"/>
      <c r="Q13" s="136">
        <f t="shared" si="3"/>
        <v>4223100</v>
      </c>
      <c r="R13" s="130">
        <f t="shared" si="4"/>
        <v>4223100</v>
      </c>
      <c r="S13" s="130">
        <v>1</v>
      </c>
      <c r="T13" s="136">
        <v>4223100</v>
      </c>
      <c r="U13" s="136"/>
      <c r="V13" s="136"/>
      <c r="W13" s="136">
        <f t="shared" si="5"/>
        <v>4223100</v>
      </c>
      <c r="X13" s="81" t="s">
        <v>1019</v>
      </c>
      <c r="Y13" s="81" t="s">
        <v>424</v>
      </c>
      <c r="Z13" s="81" t="s">
        <v>140</v>
      </c>
      <c r="AA13" s="81" t="s">
        <v>127</v>
      </c>
      <c r="AB13" s="81" t="s">
        <v>69</v>
      </c>
      <c r="AC13" s="129" t="s">
        <v>69</v>
      </c>
      <c r="AD13" s="81" t="s">
        <v>823</v>
      </c>
      <c r="AE13" s="128" t="s">
        <v>820</v>
      </c>
      <c r="AF13" s="81" t="s">
        <v>1020</v>
      </c>
      <c r="AG13" s="81" t="s">
        <v>1021</v>
      </c>
      <c r="AH13" s="81" t="s">
        <v>1022</v>
      </c>
      <c r="AI13" s="81" t="s">
        <v>1023</v>
      </c>
      <c r="AJ13" s="129">
        <v>7275</v>
      </c>
      <c r="AK13" s="129">
        <v>2100000000</v>
      </c>
      <c r="AL13" s="129">
        <v>2100000000</v>
      </c>
      <c r="AM13" s="81" t="s">
        <v>475</v>
      </c>
      <c r="AN13" s="129"/>
      <c r="AO13" s="135">
        <f t="shared" si="6"/>
        <v>1</v>
      </c>
      <c r="AP13" s="135">
        <f t="shared" si="7"/>
        <v>4223100</v>
      </c>
      <c r="AQ13" s="129"/>
      <c r="AR13" s="63"/>
      <c r="AS13" s="63"/>
      <c r="AT13" s="63"/>
      <c r="AU13" s="129" t="s">
        <v>49</v>
      </c>
      <c r="AV13" s="129">
        <v>17484</v>
      </c>
      <c r="AW13" s="128" t="s">
        <v>821</v>
      </c>
      <c r="AX13" s="128" t="s">
        <v>856</v>
      </c>
      <c r="AY13" s="128" t="s">
        <v>826</v>
      </c>
      <c r="AZ13" s="129" t="s">
        <v>522</v>
      </c>
      <c r="BA13" s="140" t="s">
        <v>50</v>
      </c>
      <c r="BB13" s="129" t="s">
        <v>50</v>
      </c>
      <c r="BC13" s="129" t="s">
        <v>861</v>
      </c>
      <c r="BD13" s="129" t="s">
        <v>50</v>
      </c>
      <c r="BE13" s="129"/>
      <c r="BF13" s="129"/>
      <c r="BG13" s="143"/>
      <c r="BH13" s="159"/>
      <c r="BI13" s="159"/>
      <c r="BJ13" s="121"/>
      <c r="BK13" s="81" t="s">
        <v>1916</v>
      </c>
      <c r="BL13" s="358" t="s">
        <v>1917</v>
      </c>
      <c r="BM13" s="132"/>
      <c r="BN13" s="132"/>
      <c r="BR13" s="366"/>
      <c r="BS13" s="366"/>
      <c r="BT13" s="366"/>
      <c r="BU13" s="366"/>
      <c r="BV13" s="366"/>
    </row>
    <row r="14" spans="1:74" s="78" customFormat="1" ht="96" hidden="1" customHeight="1">
      <c r="A14" s="71">
        <v>2</v>
      </c>
      <c r="B14" s="97">
        <v>8</v>
      </c>
      <c r="C14" s="81" t="s">
        <v>1194</v>
      </c>
      <c r="D14" s="166" t="s">
        <v>1543</v>
      </c>
      <c r="E14" s="128">
        <v>11057</v>
      </c>
      <c r="F14" s="128">
        <v>2</v>
      </c>
      <c r="G14" s="94">
        <v>80</v>
      </c>
      <c r="H14" s="81" t="s">
        <v>818</v>
      </c>
      <c r="I14" s="128">
        <v>180</v>
      </c>
      <c r="J14" s="128">
        <v>5</v>
      </c>
      <c r="K14" s="129" t="s">
        <v>819</v>
      </c>
      <c r="L14" s="65">
        <v>1099700</v>
      </c>
      <c r="M14" s="129">
        <v>1</v>
      </c>
      <c r="N14" s="136">
        <f t="shared" si="2"/>
        <v>1099700</v>
      </c>
      <c r="O14" s="65"/>
      <c r="P14" s="65"/>
      <c r="Q14" s="136">
        <f t="shared" si="3"/>
        <v>1099700</v>
      </c>
      <c r="R14" s="130">
        <f t="shared" si="4"/>
        <v>1099700</v>
      </c>
      <c r="S14" s="130">
        <v>1</v>
      </c>
      <c r="T14" s="136">
        <v>1099700</v>
      </c>
      <c r="U14" s="136"/>
      <c r="V14" s="136"/>
      <c r="W14" s="136">
        <f t="shared" si="5"/>
        <v>1099700</v>
      </c>
      <c r="X14" s="81" t="s">
        <v>981</v>
      </c>
      <c r="Y14" s="81" t="s">
        <v>982</v>
      </c>
      <c r="Z14" s="81" t="s">
        <v>231</v>
      </c>
      <c r="AA14" s="81" t="s">
        <v>123</v>
      </c>
      <c r="AB14" s="81" t="s">
        <v>69</v>
      </c>
      <c r="AC14" s="129" t="s">
        <v>69</v>
      </c>
      <c r="AD14" s="81" t="s">
        <v>829</v>
      </c>
      <c r="AE14" s="128" t="s">
        <v>824</v>
      </c>
      <c r="AF14" s="81" t="s">
        <v>983</v>
      </c>
      <c r="AG14" s="81" t="s">
        <v>927</v>
      </c>
      <c r="AH14" s="81" t="s">
        <v>984</v>
      </c>
      <c r="AI14" s="81" t="s">
        <v>899</v>
      </c>
      <c r="AJ14" s="129">
        <v>7410</v>
      </c>
      <c r="AK14" s="129">
        <v>2100000000</v>
      </c>
      <c r="AL14" s="129">
        <v>2100000000</v>
      </c>
      <c r="AM14" s="81" t="s">
        <v>475</v>
      </c>
      <c r="AN14" s="129"/>
      <c r="AO14" s="135">
        <f t="shared" si="6"/>
        <v>1</v>
      </c>
      <c r="AP14" s="135">
        <f t="shared" si="7"/>
        <v>1099700</v>
      </c>
      <c r="AQ14" s="129"/>
      <c r="AR14" s="63"/>
      <c r="AS14" s="63"/>
      <c r="AT14" s="63"/>
      <c r="AU14" s="129" t="s">
        <v>49</v>
      </c>
      <c r="AV14" s="129">
        <v>18950</v>
      </c>
      <c r="AW14" s="128" t="s">
        <v>830</v>
      </c>
      <c r="AX14" s="128" t="s">
        <v>845</v>
      </c>
      <c r="AY14" s="128" t="s">
        <v>831</v>
      </c>
      <c r="AZ14" s="129" t="s">
        <v>513</v>
      </c>
      <c r="BA14" s="140" t="s">
        <v>50</v>
      </c>
      <c r="BB14" s="140" t="s">
        <v>50</v>
      </c>
      <c r="BC14" s="129" t="s">
        <v>861</v>
      </c>
      <c r="BD14" s="129" t="s">
        <v>50</v>
      </c>
      <c r="BE14" s="129"/>
      <c r="BF14" s="129"/>
      <c r="BG14" s="143"/>
      <c r="BH14" s="159"/>
      <c r="BI14" s="159"/>
      <c r="BJ14" s="121"/>
      <c r="BK14" s="121"/>
      <c r="BL14" s="358"/>
      <c r="BM14" s="132"/>
      <c r="BN14" s="132"/>
      <c r="BR14" s="366"/>
      <c r="BS14" s="366"/>
      <c r="BT14" s="366"/>
      <c r="BU14" s="366"/>
      <c r="BV14" s="366"/>
    </row>
    <row r="15" spans="1:74" s="78" customFormat="1" ht="72" hidden="1" customHeight="1">
      <c r="A15" s="71">
        <v>2</v>
      </c>
      <c r="B15" s="97">
        <v>9</v>
      </c>
      <c r="C15" s="81" t="s">
        <v>1194</v>
      </c>
      <c r="D15" s="166" t="s">
        <v>1544</v>
      </c>
      <c r="E15" s="128">
        <v>11057</v>
      </c>
      <c r="F15" s="128">
        <v>2</v>
      </c>
      <c r="G15" s="94">
        <v>80</v>
      </c>
      <c r="H15" s="81" t="s">
        <v>818</v>
      </c>
      <c r="I15" s="128">
        <v>180</v>
      </c>
      <c r="J15" s="128">
        <v>5</v>
      </c>
      <c r="K15" s="129" t="s">
        <v>819</v>
      </c>
      <c r="L15" s="65">
        <v>1099700</v>
      </c>
      <c r="M15" s="129">
        <v>1</v>
      </c>
      <c r="N15" s="136">
        <f t="shared" si="2"/>
        <v>1099700</v>
      </c>
      <c r="O15" s="65"/>
      <c r="P15" s="65"/>
      <c r="Q15" s="136">
        <f t="shared" si="3"/>
        <v>1099700</v>
      </c>
      <c r="R15" s="130">
        <f t="shared" si="4"/>
        <v>1099700</v>
      </c>
      <c r="S15" s="130">
        <v>1</v>
      </c>
      <c r="T15" s="136">
        <v>1099700</v>
      </c>
      <c r="U15" s="136"/>
      <c r="V15" s="136"/>
      <c r="W15" s="136">
        <f t="shared" si="5"/>
        <v>1099700</v>
      </c>
      <c r="X15" s="81" t="s">
        <v>985</v>
      </c>
      <c r="Y15" s="81" t="s">
        <v>986</v>
      </c>
      <c r="Z15" s="81" t="s">
        <v>290</v>
      </c>
      <c r="AA15" s="81" t="s">
        <v>123</v>
      </c>
      <c r="AB15" s="81" t="s">
        <v>69</v>
      </c>
      <c r="AC15" s="129" t="s">
        <v>69</v>
      </c>
      <c r="AD15" s="81" t="s">
        <v>829</v>
      </c>
      <c r="AE15" s="128" t="s">
        <v>824</v>
      </c>
      <c r="AF15" s="81" t="s">
        <v>987</v>
      </c>
      <c r="AG15" s="81" t="s">
        <v>927</v>
      </c>
      <c r="AH15" s="81" t="s">
        <v>850</v>
      </c>
      <c r="AI15" s="81" t="s">
        <v>899</v>
      </c>
      <c r="AJ15" s="129">
        <v>7452</v>
      </c>
      <c r="AK15" s="129">
        <v>2100000000</v>
      </c>
      <c r="AL15" s="129">
        <v>2100000000</v>
      </c>
      <c r="AM15" s="81" t="s">
        <v>475</v>
      </c>
      <c r="AN15" s="129"/>
      <c r="AO15" s="135">
        <f t="shared" si="6"/>
        <v>1</v>
      </c>
      <c r="AP15" s="135">
        <f t="shared" si="7"/>
        <v>1099700</v>
      </c>
      <c r="AQ15" s="129"/>
      <c r="AR15" s="63"/>
      <c r="AS15" s="63"/>
      <c r="AT15" s="63"/>
      <c r="AU15" s="129" t="s">
        <v>49</v>
      </c>
      <c r="AV15" s="129">
        <v>18951</v>
      </c>
      <c r="AW15" s="128" t="s">
        <v>830</v>
      </c>
      <c r="AX15" s="128" t="s">
        <v>845</v>
      </c>
      <c r="AY15" s="128" t="s">
        <v>831</v>
      </c>
      <c r="AZ15" s="129" t="s">
        <v>514</v>
      </c>
      <c r="BA15" s="140" t="s">
        <v>50</v>
      </c>
      <c r="BB15" s="140" t="s">
        <v>50</v>
      </c>
      <c r="BC15" s="129" t="s">
        <v>861</v>
      </c>
      <c r="BD15" s="129" t="s">
        <v>50</v>
      </c>
      <c r="BE15" s="129"/>
      <c r="BF15" s="129"/>
      <c r="BG15" s="143"/>
      <c r="BH15" s="159"/>
      <c r="BI15" s="159"/>
      <c r="BJ15" s="121"/>
      <c r="BK15" s="121"/>
      <c r="BL15" s="358"/>
      <c r="BM15" s="132"/>
      <c r="BN15" s="132"/>
      <c r="BR15" s="366"/>
      <c r="BS15" s="366"/>
      <c r="BT15" s="366"/>
      <c r="BU15" s="366"/>
      <c r="BV15" s="366"/>
    </row>
    <row r="16" spans="1:74" s="78" customFormat="1" ht="96" hidden="1" customHeight="1">
      <c r="A16" s="71">
        <v>2</v>
      </c>
      <c r="B16" s="97">
        <v>10</v>
      </c>
      <c r="C16" s="81" t="s">
        <v>1906</v>
      </c>
      <c r="D16" s="166" t="s">
        <v>1899</v>
      </c>
      <c r="E16" s="128">
        <v>10512</v>
      </c>
      <c r="F16" s="128">
        <v>3</v>
      </c>
      <c r="G16" s="94">
        <v>2646</v>
      </c>
      <c r="H16" s="81" t="s">
        <v>818</v>
      </c>
      <c r="I16" s="128">
        <v>365</v>
      </c>
      <c r="J16" s="128">
        <v>10</v>
      </c>
      <c r="K16" s="129" t="s">
        <v>819</v>
      </c>
      <c r="L16" s="65">
        <v>29894200</v>
      </c>
      <c r="M16" s="129">
        <v>1</v>
      </c>
      <c r="N16" s="136">
        <f t="shared" si="2"/>
        <v>29894200</v>
      </c>
      <c r="O16" s="65"/>
      <c r="P16" s="65"/>
      <c r="Q16" s="136">
        <f t="shared" si="3"/>
        <v>29894200</v>
      </c>
      <c r="R16" s="130">
        <f t="shared" si="4"/>
        <v>29894200</v>
      </c>
      <c r="S16" s="130">
        <v>1</v>
      </c>
      <c r="T16" s="136">
        <v>29894200</v>
      </c>
      <c r="U16" s="136"/>
      <c r="V16" s="136"/>
      <c r="W16" s="136">
        <f t="shared" si="5"/>
        <v>29894200</v>
      </c>
      <c r="X16" s="81" t="s">
        <v>190</v>
      </c>
      <c r="Y16" s="81" t="s">
        <v>191</v>
      </c>
      <c r="Z16" s="81" t="s">
        <v>191</v>
      </c>
      <c r="AA16" s="81" t="s">
        <v>111</v>
      </c>
      <c r="AB16" s="81" t="s">
        <v>57</v>
      </c>
      <c r="AC16" s="129" t="s">
        <v>57</v>
      </c>
      <c r="AD16" s="81" t="s">
        <v>823</v>
      </c>
      <c r="AE16" s="128" t="s">
        <v>824</v>
      </c>
      <c r="AF16" s="81" t="s">
        <v>878</v>
      </c>
      <c r="AG16" s="81" t="s">
        <v>879</v>
      </c>
      <c r="AH16" s="81" t="s">
        <v>880</v>
      </c>
      <c r="AI16" s="81" t="s">
        <v>881</v>
      </c>
      <c r="AJ16" s="129">
        <v>11257</v>
      </c>
      <c r="AK16" s="129">
        <v>2100000000</v>
      </c>
      <c r="AL16" s="129">
        <v>2100000000</v>
      </c>
      <c r="AM16" s="81" t="s">
        <v>475</v>
      </c>
      <c r="AN16" s="129"/>
      <c r="AO16" s="135">
        <f t="shared" si="6"/>
        <v>1</v>
      </c>
      <c r="AP16" s="135">
        <f t="shared" si="7"/>
        <v>29894200</v>
      </c>
      <c r="AQ16" s="129"/>
      <c r="AR16" s="63"/>
      <c r="AS16" s="63"/>
      <c r="AT16" s="63"/>
      <c r="AU16" s="129" t="s">
        <v>49</v>
      </c>
      <c r="AV16" s="129">
        <v>19128</v>
      </c>
      <c r="AW16" s="128" t="s">
        <v>821</v>
      </c>
      <c r="AX16" s="128" t="s">
        <v>837</v>
      </c>
      <c r="AY16" s="128" t="s">
        <v>838</v>
      </c>
      <c r="AZ16" s="129" t="s">
        <v>485</v>
      </c>
      <c r="BA16" s="140" t="s">
        <v>50</v>
      </c>
      <c r="BB16" s="129" t="s">
        <v>50</v>
      </c>
      <c r="BC16" s="129" t="s">
        <v>861</v>
      </c>
      <c r="BD16" s="129" t="s">
        <v>50</v>
      </c>
      <c r="BE16" s="129"/>
      <c r="BF16" s="129"/>
      <c r="BG16" s="143"/>
      <c r="BH16" s="159"/>
      <c r="BI16" s="159"/>
      <c r="BJ16" s="121"/>
      <c r="BK16" s="121"/>
      <c r="BL16" s="358"/>
      <c r="BM16" s="132"/>
      <c r="BN16" s="132"/>
      <c r="BR16" s="366"/>
      <c r="BS16" s="366"/>
      <c r="BT16" s="366"/>
      <c r="BU16" s="366"/>
      <c r="BV16" s="366"/>
    </row>
    <row r="17" spans="1:74" s="78" customFormat="1" ht="72" customHeight="1">
      <c r="A17" s="72">
        <v>2</v>
      </c>
      <c r="B17" s="97">
        <v>11</v>
      </c>
      <c r="C17" s="81" t="s">
        <v>1858</v>
      </c>
      <c r="D17" s="166" t="s">
        <v>1551</v>
      </c>
      <c r="E17" s="128">
        <v>8815</v>
      </c>
      <c r="F17" s="128">
        <v>4</v>
      </c>
      <c r="G17" s="94">
        <v>7124</v>
      </c>
      <c r="H17" s="81" t="s">
        <v>818</v>
      </c>
      <c r="I17" s="128">
        <v>720</v>
      </c>
      <c r="J17" s="128">
        <v>14</v>
      </c>
      <c r="K17" s="129" t="s">
        <v>819</v>
      </c>
      <c r="L17" s="65">
        <v>119940100</v>
      </c>
      <c r="M17" s="129">
        <v>1</v>
      </c>
      <c r="N17" s="136">
        <f>L17*20/100+80</f>
        <v>23988100</v>
      </c>
      <c r="O17" s="136">
        <f>L17-N17</f>
        <v>95952000</v>
      </c>
      <c r="P17" s="136"/>
      <c r="Q17" s="136">
        <f t="shared" si="3"/>
        <v>119940100</v>
      </c>
      <c r="R17" s="130">
        <f t="shared" si="4"/>
        <v>119940100</v>
      </c>
      <c r="S17" s="130">
        <v>1</v>
      </c>
      <c r="T17" s="136">
        <v>23988100</v>
      </c>
      <c r="U17" s="136">
        <v>95952000</v>
      </c>
      <c r="V17" s="136"/>
      <c r="W17" s="136">
        <f t="shared" si="5"/>
        <v>119940100</v>
      </c>
      <c r="X17" s="81" t="s">
        <v>358</v>
      </c>
      <c r="Y17" s="81" t="s">
        <v>359</v>
      </c>
      <c r="Z17" s="81" t="s">
        <v>359</v>
      </c>
      <c r="AA17" s="81" t="s">
        <v>117</v>
      </c>
      <c r="AB17" s="81" t="s">
        <v>51</v>
      </c>
      <c r="AC17" s="129" t="s">
        <v>51</v>
      </c>
      <c r="AD17" s="81" t="s">
        <v>823</v>
      </c>
      <c r="AE17" s="128" t="s">
        <v>820</v>
      </c>
      <c r="AF17" s="81" t="s">
        <v>862</v>
      </c>
      <c r="AG17" s="81" t="s">
        <v>863</v>
      </c>
      <c r="AH17" s="81" t="s">
        <v>864</v>
      </c>
      <c r="AI17" s="81" t="s">
        <v>865</v>
      </c>
      <c r="AJ17" s="129">
        <v>11265</v>
      </c>
      <c r="AK17" s="129">
        <v>2100000000</v>
      </c>
      <c r="AL17" s="129">
        <v>2100000000</v>
      </c>
      <c r="AM17" s="81" t="s">
        <v>475</v>
      </c>
      <c r="AN17" s="129"/>
      <c r="AO17" s="135"/>
      <c r="AP17" s="127"/>
      <c r="AQ17" s="93">
        <f>S17</f>
        <v>1</v>
      </c>
      <c r="AR17" s="93">
        <f>T17</f>
        <v>23988100</v>
      </c>
      <c r="AS17" s="93">
        <f>U17</f>
        <v>95952000</v>
      </c>
      <c r="AT17" s="93">
        <f>V17</f>
        <v>0</v>
      </c>
      <c r="AU17" s="129" t="s">
        <v>49</v>
      </c>
      <c r="AV17" s="129">
        <v>17571</v>
      </c>
      <c r="AW17" s="128" t="s">
        <v>821</v>
      </c>
      <c r="AX17" s="128" t="s">
        <v>825</v>
      </c>
      <c r="AY17" s="128" t="s">
        <v>859</v>
      </c>
      <c r="AZ17" s="129" t="s">
        <v>482</v>
      </c>
      <c r="BA17" s="138" t="s">
        <v>50</v>
      </c>
      <c r="BB17" s="129" t="s">
        <v>50</v>
      </c>
      <c r="BC17" s="129" t="s">
        <v>866</v>
      </c>
      <c r="BD17" s="129" t="s">
        <v>50</v>
      </c>
      <c r="BE17" s="129"/>
      <c r="BF17" s="129"/>
      <c r="BG17" s="143"/>
      <c r="BH17" s="159"/>
      <c r="BI17" s="159"/>
      <c r="BJ17" s="121"/>
      <c r="BK17" s="121"/>
      <c r="BL17" s="358"/>
      <c r="BM17" s="132"/>
      <c r="BN17" s="132"/>
      <c r="BR17" s="366"/>
      <c r="BS17" s="366"/>
      <c r="BT17" s="366"/>
      <c r="BU17" s="366"/>
      <c r="BV17" s="366"/>
    </row>
    <row r="18" spans="1:74" s="78" customFormat="1" ht="96" hidden="1" customHeight="1">
      <c r="A18" s="71">
        <v>2</v>
      </c>
      <c r="B18" s="97">
        <v>13</v>
      </c>
      <c r="C18" s="81" t="s">
        <v>1859</v>
      </c>
      <c r="D18" s="166" t="s">
        <v>1526</v>
      </c>
      <c r="E18" s="128"/>
      <c r="F18" s="128">
        <v>2</v>
      </c>
      <c r="G18" s="94">
        <v>9972.48</v>
      </c>
      <c r="H18" s="81" t="s">
        <v>818</v>
      </c>
      <c r="I18" s="128">
        <v>360</v>
      </c>
      <c r="J18" s="128">
        <v>10</v>
      </c>
      <c r="K18" s="129" t="s">
        <v>393</v>
      </c>
      <c r="L18" s="65">
        <v>15000000</v>
      </c>
      <c r="M18" s="129">
        <v>1</v>
      </c>
      <c r="N18" s="136">
        <f t="shared" ref="N18:N25" si="8">L18*M18</f>
        <v>15000000</v>
      </c>
      <c r="O18" s="65"/>
      <c r="P18" s="65"/>
      <c r="Q18" s="136">
        <f t="shared" si="3"/>
        <v>15000000</v>
      </c>
      <c r="R18" s="130">
        <f t="shared" si="4"/>
        <v>15000000</v>
      </c>
      <c r="S18" s="130">
        <v>1</v>
      </c>
      <c r="T18" s="136">
        <v>15000000</v>
      </c>
      <c r="U18" s="136"/>
      <c r="V18" s="136"/>
      <c r="W18" s="136">
        <f t="shared" si="5"/>
        <v>15000000</v>
      </c>
      <c r="X18" s="81" t="s">
        <v>129</v>
      </c>
      <c r="Y18" s="81" t="s">
        <v>130</v>
      </c>
      <c r="Z18" s="81" t="s">
        <v>131</v>
      </c>
      <c r="AA18" s="81" t="s">
        <v>132</v>
      </c>
      <c r="AB18" s="81" t="s">
        <v>82</v>
      </c>
      <c r="AC18" s="129" t="s">
        <v>82</v>
      </c>
      <c r="AD18" s="81" t="s">
        <v>823</v>
      </c>
      <c r="AE18" s="128" t="s">
        <v>820</v>
      </c>
      <c r="AF18" s="81" t="s">
        <v>872</v>
      </c>
      <c r="AG18" s="81" t="s">
        <v>873</v>
      </c>
      <c r="AH18" s="81" t="s">
        <v>874</v>
      </c>
      <c r="AI18" s="81" t="s">
        <v>875</v>
      </c>
      <c r="AJ18" s="129">
        <v>10673</v>
      </c>
      <c r="AK18" s="129">
        <v>2100000000</v>
      </c>
      <c r="AL18" s="129">
        <v>2100000000</v>
      </c>
      <c r="AM18" s="81" t="s">
        <v>475</v>
      </c>
      <c r="AN18" s="129"/>
      <c r="AO18" s="135">
        <f t="shared" ref="AO18:AO25" si="9">S18</f>
        <v>1</v>
      </c>
      <c r="AP18" s="135">
        <f t="shared" ref="AP18:AP25" si="10">T18</f>
        <v>15000000</v>
      </c>
      <c r="AQ18" s="129"/>
      <c r="AR18" s="63"/>
      <c r="AS18" s="63"/>
      <c r="AT18" s="63"/>
      <c r="AU18" s="129" t="s">
        <v>49</v>
      </c>
      <c r="AV18" s="129">
        <v>18470</v>
      </c>
      <c r="AW18" s="128" t="s">
        <v>876</v>
      </c>
      <c r="AX18" s="128" t="s">
        <v>877</v>
      </c>
      <c r="AY18" s="128" t="s">
        <v>843</v>
      </c>
      <c r="AZ18" s="129" t="s">
        <v>484</v>
      </c>
      <c r="BA18" s="140" t="s">
        <v>50</v>
      </c>
      <c r="BB18" s="140" t="s">
        <v>50</v>
      </c>
      <c r="BC18" s="129" t="s">
        <v>861</v>
      </c>
      <c r="BD18" s="140" t="s">
        <v>50</v>
      </c>
      <c r="BE18" s="129"/>
      <c r="BF18" s="129"/>
      <c r="BG18" s="143"/>
      <c r="BH18" s="159"/>
      <c r="BI18" s="159"/>
      <c r="BJ18" s="81"/>
      <c r="BK18" s="81"/>
      <c r="BL18" s="358"/>
      <c r="BM18" s="132"/>
      <c r="BN18" s="132"/>
      <c r="BR18" s="366"/>
      <c r="BS18" s="366"/>
      <c r="BT18" s="366"/>
      <c r="BU18" s="366"/>
      <c r="BV18" s="366"/>
    </row>
    <row r="19" spans="1:74" s="78" customFormat="1" ht="72" hidden="1" customHeight="1">
      <c r="A19" s="71">
        <v>2</v>
      </c>
      <c r="B19" s="97">
        <v>14</v>
      </c>
      <c r="C19" s="81" t="s">
        <v>1194</v>
      </c>
      <c r="D19" s="166" t="s">
        <v>1545</v>
      </c>
      <c r="E19" s="128">
        <v>11057</v>
      </c>
      <c r="F19" s="128">
        <v>2</v>
      </c>
      <c r="G19" s="94">
        <v>80</v>
      </c>
      <c r="H19" s="81" t="s">
        <v>818</v>
      </c>
      <c r="I19" s="128">
        <v>180</v>
      </c>
      <c r="J19" s="128">
        <v>5</v>
      </c>
      <c r="K19" s="129" t="s">
        <v>819</v>
      </c>
      <c r="L19" s="65">
        <v>1099700</v>
      </c>
      <c r="M19" s="129">
        <v>1</v>
      </c>
      <c r="N19" s="136">
        <f t="shared" si="8"/>
        <v>1099700</v>
      </c>
      <c r="O19" s="65"/>
      <c r="P19" s="65"/>
      <c r="Q19" s="136">
        <f t="shared" si="3"/>
        <v>1099700</v>
      </c>
      <c r="R19" s="130">
        <f t="shared" si="4"/>
        <v>1099700</v>
      </c>
      <c r="S19" s="130">
        <v>1</v>
      </c>
      <c r="T19" s="136">
        <v>1099700</v>
      </c>
      <c r="U19" s="136"/>
      <c r="V19" s="136"/>
      <c r="W19" s="136">
        <f t="shared" si="5"/>
        <v>1099700</v>
      </c>
      <c r="X19" s="81" t="s">
        <v>988</v>
      </c>
      <c r="Y19" s="81" t="s">
        <v>288</v>
      </c>
      <c r="Z19" s="81" t="s">
        <v>260</v>
      </c>
      <c r="AA19" s="81" t="s">
        <v>123</v>
      </c>
      <c r="AB19" s="81" t="s">
        <v>69</v>
      </c>
      <c r="AC19" s="129" t="s">
        <v>69</v>
      </c>
      <c r="AD19" s="81" t="s">
        <v>829</v>
      </c>
      <c r="AE19" s="128" t="s">
        <v>820</v>
      </c>
      <c r="AF19" s="81" t="s">
        <v>989</v>
      </c>
      <c r="AG19" s="81" t="s">
        <v>927</v>
      </c>
      <c r="AH19" s="81" t="s">
        <v>990</v>
      </c>
      <c r="AI19" s="81" t="s">
        <v>899</v>
      </c>
      <c r="AJ19" s="129">
        <v>7382</v>
      </c>
      <c r="AK19" s="129">
        <v>2100000000</v>
      </c>
      <c r="AL19" s="129">
        <v>2100000000</v>
      </c>
      <c r="AM19" s="81" t="s">
        <v>475</v>
      </c>
      <c r="AN19" s="129"/>
      <c r="AO19" s="135">
        <f t="shared" si="9"/>
        <v>1</v>
      </c>
      <c r="AP19" s="135">
        <f t="shared" si="10"/>
        <v>1099700</v>
      </c>
      <c r="AQ19" s="129"/>
      <c r="AR19" s="63"/>
      <c r="AS19" s="63"/>
      <c r="AT19" s="63"/>
      <c r="AU19" s="129" t="s">
        <v>49</v>
      </c>
      <c r="AV19" s="129">
        <v>18952</v>
      </c>
      <c r="AW19" s="128" t="s">
        <v>830</v>
      </c>
      <c r="AX19" s="128" t="s">
        <v>845</v>
      </c>
      <c r="AY19" s="128" t="s">
        <v>831</v>
      </c>
      <c r="AZ19" s="129" t="s">
        <v>515</v>
      </c>
      <c r="BA19" s="140" t="s">
        <v>50</v>
      </c>
      <c r="BB19" s="140" t="s">
        <v>50</v>
      </c>
      <c r="BC19" s="129" t="s">
        <v>861</v>
      </c>
      <c r="BD19" s="129" t="s">
        <v>50</v>
      </c>
      <c r="BE19" s="129"/>
      <c r="BF19" s="129"/>
      <c r="BG19" s="143"/>
      <c r="BH19" s="159"/>
      <c r="BI19" s="159"/>
      <c r="BJ19" s="121"/>
      <c r="BK19" s="121"/>
      <c r="BL19" s="358"/>
      <c r="BM19" s="132"/>
      <c r="BN19" s="132"/>
      <c r="BR19" s="366"/>
      <c r="BS19" s="366"/>
      <c r="BT19" s="366"/>
      <c r="BU19" s="366"/>
      <c r="BV19" s="366"/>
    </row>
    <row r="20" spans="1:74" s="78" customFormat="1" ht="96" hidden="1" customHeight="1">
      <c r="A20" s="71">
        <v>2</v>
      </c>
      <c r="B20" s="97">
        <v>15</v>
      </c>
      <c r="C20" s="81" t="s">
        <v>1194</v>
      </c>
      <c r="D20" s="166" t="s">
        <v>1546</v>
      </c>
      <c r="E20" s="128">
        <v>11057</v>
      </c>
      <c r="F20" s="128">
        <v>2</v>
      </c>
      <c r="G20" s="94">
        <v>80</v>
      </c>
      <c r="H20" s="81" t="s">
        <v>818</v>
      </c>
      <c r="I20" s="128">
        <v>180</v>
      </c>
      <c r="J20" s="128">
        <v>5</v>
      </c>
      <c r="K20" s="129" t="s">
        <v>819</v>
      </c>
      <c r="L20" s="65">
        <v>1099700</v>
      </c>
      <c r="M20" s="129">
        <v>1</v>
      </c>
      <c r="N20" s="136">
        <f t="shared" si="8"/>
        <v>1099700</v>
      </c>
      <c r="O20" s="65"/>
      <c r="P20" s="65"/>
      <c r="Q20" s="136">
        <f t="shared" si="3"/>
        <v>1099700</v>
      </c>
      <c r="R20" s="130">
        <f t="shared" si="4"/>
        <v>1099700</v>
      </c>
      <c r="S20" s="130">
        <v>1</v>
      </c>
      <c r="T20" s="136">
        <v>1099700</v>
      </c>
      <c r="U20" s="136"/>
      <c r="V20" s="136"/>
      <c r="W20" s="136">
        <f t="shared" si="5"/>
        <v>1099700</v>
      </c>
      <c r="X20" s="81" t="s">
        <v>304</v>
      </c>
      <c r="Y20" s="81" t="s">
        <v>305</v>
      </c>
      <c r="Z20" s="81" t="s">
        <v>257</v>
      </c>
      <c r="AA20" s="81" t="s">
        <v>123</v>
      </c>
      <c r="AB20" s="81" t="s">
        <v>69</v>
      </c>
      <c r="AC20" s="129" t="s">
        <v>69</v>
      </c>
      <c r="AD20" s="81" t="s">
        <v>829</v>
      </c>
      <c r="AE20" s="128" t="s">
        <v>820</v>
      </c>
      <c r="AF20" s="81" t="s">
        <v>991</v>
      </c>
      <c r="AG20" s="81" t="s">
        <v>927</v>
      </c>
      <c r="AH20" s="81" t="s">
        <v>992</v>
      </c>
      <c r="AI20" s="81" t="s">
        <v>899</v>
      </c>
      <c r="AJ20" s="129">
        <v>7425</v>
      </c>
      <c r="AK20" s="129">
        <v>2100000000</v>
      </c>
      <c r="AL20" s="129">
        <v>2100000000</v>
      </c>
      <c r="AM20" s="81" t="s">
        <v>475</v>
      </c>
      <c r="AN20" s="129"/>
      <c r="AO20" s="135">
        <f t="shared" si="9"/>
        <v>1</v>
      </c>
      <c r="AP20" s="135">
        <f t="shared" si="10"/>
        <v>1099700</v>
      </c>
      <c r="AQ20" s="129"/>
      <c r="AR20" s="63"/>
      <c r="AS20" s="63"/>
      <c r="AT20" s="63"/>
      <c r="AU20" s="129" t="s">
        <v>49</v>
      </c>
      <c r="AV20" s="129">
        <v>18953</v>
      </c>
      <c r="AW20" s="128" t="s">
        <v>830</v>
      </c>
      <c r="AX20" s="128" t="s">
        <v>845</v>
      </c>
      <c r="AY20" s="128" t="s">
        <v>831</v>
      </c>
      <c r="AZ20" s="129" t="s">
        <v>516</v>
      </c>
      <c r="BA20" s="140" t="s">
        <v>50</v>
      </c>
      <c r="BB20" s="140" t="s">
        <v>50</v>
      </c>
      <c r="BC20" s="129" t="s">
        <v>861</v>
      </c>
      <c r="BD20" s="129" t="s">
        <v>50</v>
      </c>
      <c r="BE20" s="129"/>
      <c r="BF20" s="129"/>
      <c r="BG20" s="143"/>
      <c r="BH20" s="159"/>
      <c r="BI20" s="159"/>
      <c r="BJ20" s="121"/>
      <c r="BK20" s="121"/>
      <c r="BL20" s="358"/>
      <c r="BM20" s="132"/>
      <c r="BN20" s="132"/>
      <c r="BR20" s="366"/>
      <c r="BS20" s="366"/>
      <c r="BT20" s="366"/>
      <c r="BU20" s="366"/>
      <c r="BV20" s="366"/>
    </row>
    <row r="21" spans="1:74" s="78" customFormat="1" ht="72" hidden="1" customHeight="1">
      <c r="A21" s="71">
        <v>2</v>
      </c>
      <c r="B21" s="97">
        <v>16</v>
      </c>
      <c r="C21" s="81" t="s">
        <v>1194</v>
      </c>
      <c r="D21" s="166" t="s">
        <v>1547</v>
      </c>
      <c r="E21" s="128">
        <v>11057</v>
      </c>
      <c r="F21" s="128">
        <v>2</v>
      </c>
      <c r="G21" s="94">
        <v>80</v>
      </c>
      <c r="H21" s="81" t="s">
        <v>818</v>
      </c>
      <c r="I21" s="128">
        <v>180</v>
      </c>
      <c r="J21" s="128">
        <v>5</v>
      </c>
      <c r="K21" s="129" t="s">
        <v>819</v>
      </c>
      <c r="L21" s="65">
        <v>1099700</v>
      </c>
      <c r="M21" s="129">
        <v>1</v>
      </c>
      <c r="N21" s="136">
        <f t="shared" si="8"/>
        <v>1099700</v>
      </c>
      <c r="O21" s="65"/>
      <c r="P21" s="65"/>
      <c r="Q21" s="136">
        <f t="shared" si="3"/>
        <v>1099700</v>
      </c>
      <c r="R21" s="130">
        <f t="shared" si="4"/>
        <v>1099700</v>
      </c>
      <c r="S21" s="130">
        <v>1</v>
      </c>
      <c r="T21" s="136">
        <v>1099700</v>
      </c>
      <c r="U21" s="136"/>
      <c r="V21" s="136"/>
      <c r="W21" s="136">
        <f t="shared" si="5"/>
        <v>1099700</v>
      </c>
      <c r="X21" s="81" t="s">
        <v>993</v>
      </c>
      <c r="Y21" s="81" t="s">
        <v>994</v>
      </c>
      <c r="Z21" s="81" t="s">
        <v>122</v>
      </c>
      <c r="AA21" s="81" t="s">
        <v>123</v>
      </c>
      <c r="AB21" s="81" t="s">
        <v>69</v>
      </c>
      <c r="AC21" s="129" t="s">
        <v>69</v>
      </c>
      <c r="AD21" s="81" t="s">
        <v>829</v>
      </c>
      <c r="AE21" s="128" t="s">
        <v>820</v>
      </c>
      <c r="AF21" s="81" t="s">
        <v>995</v>
      </c>
      <c r="AG21" s="81" t="s">
        <v>927</v>
      </c>
      <c r="AH21" s="81" t="s">
        <v>996</v>
      </c>
      <c r="AI21" s="81" t="s">
        <v>899</v>
      </c>
      <c r="AJ21" s="129">
        <v>7437</v>
      </c>
      <c r="AK21" s="129">
        <v>2100000000</v>
      </c>
      <c r="AL21" s="129">
        <v>2100000000</v>
      </c>
      <c r="AM21" s="81" t="s">
        <v>475</v>
      </c>
      <c r="AN21" s="129"/>
      <c r="AO21" s="135">
        <f t="shared" si="9"/>
        <v>1</v>
      </c>
      <c r="AP21" s="135">
        <f t="shared" si="10"/>
        <v>1099700</v>
      </c>
      <c r="AQ21" s="129"/>
      <c r="AR21" s="63"/>
      <c r="AS21" s="63"/>
      <c r="AT21" s="63"/>
      <c r="AU21" s="129" t="s">
        <v>49</v>
      </c>
      <c r="AV21" s="129">
        <v>18954</v>
      </c>
      <c r="AW21" s="128" t="s">
        <v>830</v>
      </c>
      <c r="AX21" s="128" t="s">
        <v>845</v>
      </c>
      <c r="AY21" s="128" t="s">
        <v>831</v>
      </c>
      <c r="AZ21" s="129" t="s">
        <v>517</v>
      </c>
      <c r="BA21" s="140" t="s">
        <v>50</v>
      </c>
      <c r="BB21" s="140" t="s">
        <v>50</v>
      </c>
      <c r="BC21" s="129" t="s">
        <v>861</v>
      </c>
      <c r="BD21" s="129" t="s">
        <v>50</v>
      </c>
      <c r="BE21" s="129"/>
      <c r="BF21" s="129"/>
      <c r="BG21" s="143"/>
      <c r="BH21" s="159"/>
      <c r="BI21" s="159"/>
      <c r="BJ21" s="121"/>
      <c r="BK21" s="121"/>
      <c r="BL21" s="358"/>
      <c r="BM21" s="132"/>
      <c r="BN21" s="132"/>
      <c r="BR21" s="366"/>
      <c r="BS21" s="366"/>
      <c r="BT21" s="366"/>
      <c r="BU21" s="366"/>
      <c r="BV21" s="366"/>
    </row>
    <row r="22" spans="1:74" s="78" customFormat="1" ht="72" customHeight="1">
      <c r="A22" s="71">
        <v>2</v>
      </c>
      <c r="B22" s="97">
        <v>19</v>
      </c>
      <c r="C22" s="81" t="s">
        <v>1860</v>
      </c>
      <c r="D22" s="166" t="s">
        <v>1552</v>
      </c>
      <c r="E22" s="128">
        <v>9701</v>
      </c>
      <c r="F22" s="128">
        <v>1</v>
      </c>
      <c r="G22" s="94">
        <v>170</v>
      </c>
      <c r="H22" s="81" t="s">
        <v>818</v>
      </c>
      <c r="I22" s="128">
        <v>270</v>
      </c>
      <c r="J22" s="128">
        <v>6</v>
      </c>
      <c r="K22" s="129" t="s">
        <v>819</v>
      </c>
      <c r="L22" s="65">
        <v>3000000</v>
      </c>
      <c r="M22" s="129">
        <v>1</v>
      </c>
      <c r="N22" s="136">
        <f t="shared" si="8"/>
        <v>3000000</v>
      </c>
      <c r="O22" s="65"/>
      <c r="P22" s="65"/>
      <c r="Q22" s="136">
        <f t="shared" si="3"/>
        <v>3000000</v>
      </c>
      <c r="R22" s="130">
        <f t="shared" si="4"/>
        <v>3000000</v>
      </c>
      <c r="S22" s="130">
        <v>1</v>
      </c>
      <c r="T22" s="136">
        <v>3000000</v>
      </c>
      <c r="U22" s="136"/>
      <c r="V22" s="136"/>
      <c r="W22" s="136">
        <f t="shared" si="5"/>
        <v>3000000</v>
      </c>
      <c r="X22" s="81" t="s">
        <v>1003</v>
      </c>
      <c r="Y22" s="81" t="s">
        <v>1004</v>
      </c>
      <c r="Z22" s="81" t="s">
        <v>356</v>
      </c>
      <c r="AA22" s="81" t="s">
        <v>117</v>
      </c>
      <c r="AB22" s="81" t="s">
        <v>69</v>
      </c>
      <c r="AC22" s="129" t="s">
        <v>69</v>
      </c>
      <c r="AD22" s="81" t="s">
        <v>827</v>
      </c>
      <c r="AE22" s="128" t="s">
        <v>824</v>
      </c>
      <c r="AF22" s="81" t="s">
        <v>1005</v>
      </c>
      <c r="AG22" s="81" t="s">
        <v>1006</v>
      </c>
      <c r="AH22" s="81" t="s">
        <v>1007</v>
      </c>
      <c r="AI22" s="81" t="s">
        <v>1008</v>
      </c>
      <c r="AJ22" s="129">
        <v>7788</v>
      </c>
      <c r="AK22" s="129">
        <v>2100000000</v>
      </c>
      <c r="AL22" s="129">
        <v>2100000000</v>
      </c>
      <c r="AM22" s="81" t="s">
        <v>475</v>
      </c>
      <c r="AN22" s="129"/>
      <c r="AO22" s="135">
        <f t="shared" si="9"/>
        <v>1</v>
      </c>
      <c r="AP22" s="135">
        <f t="shared" si="10"/>
        <v>3000000</v>
      </c>
      <c r="AQ22" s="129"/>
      <c r="AR22" s="63"/>
      <c r="AS22" s="63"/>
      <c r="AT22" s="63"/>
      <c r="AU22" s="129" t="s">
        <v>49</v>
      </c>
      <c r="AV22" s="129">
        <v>17929</v>
      </c>
      <c r="AW22" s="128" t="s">
        <v>821</v>
      </c>
      <c r="AX22" s="128" t="s">
        <v>828</v>
      </c>
      <c r="AY22" s="128" t="s">
        <v>45</v>
      </c>
      <c r="AZ22" s="129" t="s">
        <v>520</v>
      </c>
      <c r="BA22" s="138" t="s">
        <v>50</v>
      </c>
      <c r="BB22" s="129" t="s">
        <v>50</v>
      </c>
      <c r="BC22" s="129" t="s">
        <v>866</v>
      </c>
      <c r="BD22" s="129" t="s">
        <v>50</v>
      </c>
      <c r="BE22" s="129"/>
      <c r="BF22" s="129"/>
      <c r="BG22" s="143"/>
      <c r="BH22" s="159"/>
      <c r="BI22" s="159"/>
      <c r="BJ22" s="121"/>
      <c r="BK22" s="121"/>
      <c r="BL22" s="358"/>
      <c r="BM22" s="132"/>
      <c r="BN22" s="132"/>
      <c r="BR22" s="366"/>
      <c r="BS22" s="366"/>
      <c r="BT22" s="366"/>
      <c r="BU22" s="366"/>
      <c r="BV22" s="366"/>
    </row>
    <row r="23" spans="1:74" s="78" customFormat="1" ht="72" customHeight="1">
      <c r="A23" s="71">
        <v>2</v>
      </c>
      <c r="B23" s="97">
        <v>22</v>
      </c>
      <c r="C23" s="81" t="s">
        <v>1314</v>
      </c>
      <c r="D23" s="166" t="s">
        <v>1553</v>
      </c>
      <c r="E23" s="128"/>
      <c r="F23" s="128">
        <v>2</v>
      </c>
      <c r="G23" s="94">
        <v>88</v>
      </c>
      <c r="H23" s="81" t="s">
        <v>818</v>
      </c>
      <c r="I23" s="128">
        <v>180</v>
      </c>
      <c r="J23" s="128">
        <v>4</v>
      </c>
      <c r="K23" s="129" t="s">
        <v>393</v>
      </c>
      <c r="L23" s="65">
        <v>100000</v>
      </c>
      <c r="M23" s="129">
        <v>1</v>
      </c>
      <c r="N23" s="136">
        <f t="shared" si="8"/>
        <v>100000</v>
      </c>
      <c r="O23" s="65"/>
      <c r="P23" s="65"/>
      <c r="Q23" s="136">
        <f t="shared" si="3"/>
        <v>100000</v>
      </c>
      <c r="R23" s="130">
        <f t="shared" si="4"/>
        <v>100000</v>
      </c>
      <c r="S23" s="130">
        <v>1</v>
      </c>
      <c r="T23" s="136">
        <v>100000</v>
      </c>
      <c r="U23" s="136"/>
      <c r="V23" s="136"/>
      <c r="W23" s="136">
        <f t="shared" si="5"/>
        <v>100000</v>
      </c>
      <c r="X23" s="81" t="s">
        <v>1036</v>
      </c>
      <c r="Y23" s="81" t="s">
        <v>1037</v>
      </c>
      <c r="Z23" s="81" t="s">
        <v>359</v>
      </c>
      <c r="AA23" s="81" t="s">
        <v>117</v>
      </c>
      <c r="AB23" s="81" t="s">
        <v>69</v>
      </c>
      <c r="AC23" s="129" t="s">
        <v>69</v>
      </c>
      <c r="AD23" s="81" t="s">
        <v>829</v>
      </c>
      <c r="AE23" s="128" t="s">
        <v>820</v>
      </c>
      <c r="AF23" s="81" t="s">
        <v>1038</v>
      </c>
      <c r="AG23" s="81" t="s">
        <v>1039</v>
      </c>
      <c r="AH23" s="81" t="s">
        <v>1040</v>
      </c>
      <c r="AI23" s="81" t="s">
        <v>1041</v>
      </c>
      <c r="AJ23" s="129">
        <v>7756</v>
      </c>
      <c r="AK23" s="129">
        <v>2100000000</v>
      </c>
      <c r="AL23" s="129">
        <v>2100000000</v>
      </c>
      <c r="AM23" s="81" t="s">
        <v>475</v>
      </c>
      <c r="AN23" s="129"/>
      <c r="AO23" s="135">
        <f t="shared" si="9"/>
        <v>1</v>
      </c>
      <c r="AP23" s="135">
        <f t="shared" si="10"/>
        <v>100000</v>
      </c>
      <c r="AQ23" s="129"/>
      <c r="AR23" s="63"/>
      <c r="AS23" s="63"/>
      <c r="AT23" s="63"/>
      <c r="AU23" s="129" t="s">
        <v>49</v>
      </c>
      <c r="AV23" s="129">
        <v>17931</v>
      </c>
      <c r="AW23" s="128" t="s">
        <v>857</v>
      </c>
      <c r="AX23" s="128" t="s">
        <v>858</v>
      </c>
      <c r="AY23" s="128" t="s">
        <v>853</v>
      </c>
      <c r="AZ23" s="129" t="s">
        <v>525</v>
      </c>
      <c r="BA23" s="138" t="s">
        <v>50</v>
      </c>
      <c r="BB23" s="129" t="s">
        <v>50</v>
      </c>
      <c r="BC23" s="129" t="s">
        <v>866</v>
      </c>
      <c r="BD23" s="129" t="s">
        <v>50</v>
      </c>
      <c r="BE23" s="129"/>
      <c r="BF23" s="129"/>
      <c r="BG23" s="143"/>
      <c r="BH23" s="159"/>
      <c r="BI23" s="159"/>
      <c r="BJ23" s="81"/>
      <c r="BK23" s="81"/>
      <c r="BL23" s="358"/>
      <c r="BM23" s="132"/>
      <c r="BN23" s="132"/>
      <c r="BR23" s="366"/>
      <c r="BS23" s="366"/>
      <c r="BT23" s="366"/>
      <c r="BU23" s="366"/>
      <c r="BV23" s="366"/>
    </row>
    <row r="24" spans="1:74" s="78" customFormat="1" ht="90.6" customHeight="1">
      <c r="A24" s="71">
        <v>2</v>
      </c>
      <c r="B24" s="97">
        <v>23</v>
      </c>
      <c r="C24" s="81" t="s">
        <v>1194</v>
      </c>
      <c r="D24" s="166" t="s">
        <v>1554</v>
      </c>
      <c r="E24" s="128">
        <v>11057</v>
      </c>
      <c r="F24" s="128">
        <v>2</v>
      </c>
      <c r="G24" s="94">
        <v>80</v>
      </c>
      <c r="H24" s="81" t="s">
        <v>818</v>
      </c>
      <c r="I24" s="128">
        <v>180</v>
      </c>
      <c r="J24" s="128">
        <v>5</v>
      </c>
      <c r="K24" s="129" t="s">
        <v>819</v>
      </c>
      <c r="L24" s="65">
        <v>1099700</v>
      </c>
      <c r="M24" s="129">
        <v>1</v>
      </c>
      <c r="N24" s="136">
        <f t="shared" si="8"/>
        <v>1099700</v>
      </c>
      <c r="O24" s="65"/>
      <c r="P24" s="65"/>
      <c r="Q24" s="136">
        <f t="shared" si="3"/>
        <v>1099700</v>
      </c>
      <c r="R24" s="130">
        <f t="shared" si="4"/>
        <v>1099700</v>
      </c>
      <c r="S24" s="130">
        <v>1</v>
      </c>
      <c r="T24" s="136">
        <v>1099700</v>
      </c>
      <c r="U24" s="136"/>
      <c r="V24" s="136"/>
      <c r="W24" s="136">
        <f t="shared" si="5"/>
        <v>1099700</v>
      </c>
      <c r="X24" s="81" t="s">
        <v>1065</v>
      </c>
      <c r="Y24" s="81" t="s">
        <v>340</v>
      </c>
      <c r="Z24" s="81" t="s">
        <v>356</v>
      </c>
      <c r="AA24" s="81" t="s">
        <v>117</v>
      </c>
      <c r="AB24" s="81" t="s">
        <v>69</v>
      </c>
      <c r="AC24" s="129" t="s">
        <v>69</v>
      </c>
      <c r="AD24" s="81" t="s">
        <v>829</v>
      </c>
      <c r="AE24" s="128" t="s">
        <v>824</v>
      </c>
      <c r="AF24" s="81" t="s">
        <v>1066</v>
      </c>
      <c r="AG24" s="81" t="s">
        <v>1039</v>
      </c>
      <c r="AH24" s="81" t="s">
        <v>1067</v>
      </c>
      <c r="AI24" s="81" t="s">
        <v>1068</v>
      </c>
      <c r="AJ24" s="129">
        <v>7800</v>
      </c>
      <c r="AK24" s="129">
        <v>2100000000</v>
      </c>
      <c r="AL24" s="129">
        <v>2100000000</v>
      </c>
      <c r="AM24" s="81" t="s">
        <v>475</v>
      </c>
      <c r="AN24" s="129"/>
      <c r="AO24" s="135">
        <f t="shared" si="9"/>
        <v>1</v>
      </c>
      <c r="AP24" s="135">
        <f t="shared" si="10"/>
        <v>1099700</v>
      </c>
      <c r="AQ24" s="129"/>
      <c r="AR24" s="63"/>
      <c r="AS24" s="63"/>
      <c r="AT24" s="63"/>
      <c r="AU24" s="129" t="s">
        <v>49</v>
      </c>
      <c r="AV24" s="129">
        <v>19556</v>
      </c>
      <c r="AW24" s="128" t="s">
        <v>830</v>
      </c>
      <c r="AX24" s="128" t="s">
        <v>845</v>
      </c>
      <c r="AY24" s="128" t="s">
        <v>831</v>
      </c>
      <c r="AZ24" s="129" t="s">
        <v>533</v>
      </c>
      <c r="BA24" s="138" t="s">
        <v>50</v>
      </c>
      <c r="BB24" s="129" t="s">
        <v>50</v>
      </c>
      <c r="BC24" s="129" t="s">
        <v>866</v>
      </c>
      <c r="BD24" s="129" t="s">
        <v>50</v>
      </c>
      <c r="BE24" s="129"/>
      <c r="BF24" s="129"/>
      <c r="BG24" s="143"/>
      <c r="BH24" s="159"/>
      <c r="BI24" s="159"/>
      <c r="BJ24" s="121"/>
      <c r="BK24" s="121"/>
      <c r="BL24" s="358"/>
      <c r="BM24" s="132"/>
      <c r="BN24" s="132"/>
      <c r="BR24" s="366"/>
      <c r="BS24" s="366"/>
      <c r="BT24" s="366"/>
      <c r="BU24" s="366"/>
      <c r="BV24" s="366"/>
    </row>
    <row r="25" spans="1:74" s="78" customFormat="1" ht="72" hidden="1" customHeight="1">
      <c r="A25" s="71">
        <v>2</v>
      </c>
      <c r="B25" s="97">
        <v>25</v>
      </c>
      <c r="C25" s="81" t="s">
        <v>1861</v>
      </c>
      <c r="D25" s="166" t="s">
        <v>1531</v>
      </c>
      <c r="E25" s="128"/>
      <c r="F25" s="128">
        <v>2</v>
      </c>
      <c r="G25" s="94">
        <v>628</v>
      </c>
      <c r="H25" s="81" t="s">
        <v>818</v>
      </c>
      <c r="I25" s="128">
        <v>360</v>
      </c>
      <c r="J25" s="128">
        <v>8</v>
      </c>
      <c r="K25" s="129" t="s">
        <v>819</v>
      </c>
      <c r="L25" s="65">
        <v>9581000</v>
      </c>
      <c r="M25" s="129">
        <v>1</v>
      </c>
      <c r="N25" s="136">
        <f t="shared" si="8"/>
        <v>9581000</v>
      </c>
      <c r="O25" s="65"/>
      <c r="P25" s="65"/>
      <c r="Q25" s="136">
        <f t="shared" si="3"/>
        <v>9581000</v>
      </c>
      <c r="R25" s="130">
        <f t="shared" si="4"/>
        <v>9581000</v>
      </c>
      <c r="S25" s="130">
        <v>1</v>
      </c>
      <c r="T25" s="136">
        <v>9581000</v>
      </c>
      <c r="U25" s="136"/>
      <c r="V25" s="136"/>
      <c r="W25" s="136">
        <f t="shared" si="5"/>
        <v>9581000</v>
      </c>
      <c r="X25" s="81" t="s">
        <v>462</v>
      </c>
      <c r="Y25" s="81" t="s">
        <v>285</v>
      </c>
      <c r="Z25" s="81" t="s">
        <v>285</v>
      </c>
      <c r="AA25" s="81" t="s">
        <v>127</v>
      </c>
      <c r="AB25" s="81" t="s">
        <v>57</v>
      </c>
      <c r="AC25" s="129" t="s">
        <v>57</v>
      </c>
      <c r="AD25" s="81" t="s">
        <v>823</v>
      </c>
      <c r="AE25" s="128" t="s">
        <v>824</v>
      </c>
      <c r="AF25" s="81" t="s">
        <v>886</v>
      </c>
      <c r="AG25" s="81" t="s">
        <v>887</v>
      </c>
      <c r="AH25" s="81" t="s">
        <v>888</v>
      </c>
      <c r="AI25" s="81" t="s">
        <v>889</v>
      </c>
      <c r="AJ25" s="129">
        <v>11242</v>
      </c>
      <c r="AK25" s="129">
        <v>2100000000</v>
      </c>
      <c r="AL25" s="129">
        <v>2100000000</v>
      </c>
      <c r="AM25" s="81" t="s">
        <v>475</v>
      </c>
      <c r="AN25" s="129"/>
      <c r="AO25" s="135">
        <f t="shared" si="9"/>
        <v>1</v>
      </c>
      <c r="AP25" s="135">
        <f t="shared" si="10"/>
        <v>9581000</v>
      </c>
      <c r="AQ25" s="129"/>
      <c r="AR25" s="63"/>
      <c r="AS25" s="63"/>
      <c r="AT25" s="63"/>
      <c r="AU25" s="129" t="s">
        <v>49</v>
      </c>
      <c r="AV25" s="129">
        <v>18441</v>
      </c>
      <c r="AW25" s="128" t="s">
        <v>821</v>
      </c>
      <c r="AX25" s="128" t="s">
        <v>94</v>
      </c>
      <c r="AY25" s="128" t="s">
        <v>826</v>
      </c>
      <c r="AZ25" s="129" t="s">
        <v>487</v>
      </c>
      <c r="BA25" s="140" t="s">
        <v>50</v>
      </c>
      <c r="BB25" s="129" t="s">
        <v>50</v>
      </c>
      <c r="BC25" s="129" t="s">
        <v>861</v>
      </c>
      <c r="BD25" s="129" t="s">
        <v>50</v>
      </c>
      <c r="BE25" s="129"/>
      <c r="BF25" s="129"/>
      <c r="BG25" s="143"/>
      <c r="BH25" s="159"/>
      <c r="BI25" s="159"/>
      <c r="BJ25" s="121"/>
      <c r="BK25" s="121"/>
      <c r="BL25" s="358"/>
      <c r="BM25" s="132"/>
      <c r="BN25" s="132"/>
      <c r="BR25" s="366"/>
      <c r="BS25" s="366"/>
      <c r="BT25" s="366"/>
      <c r="BU25" s="366"/>
      <c r="BV25" s="366"/>
    </row>
    <row r="26" spans="1:74" s="78" customFormat="1" ht="96" hidden="1" customHeight="1">
      <c r="A26" s="71">
        <v>2</v>
      </c>
      <c r="B26" s="97">
        <v>28</v>
      </c>
      <c r="C26" s="81" t="s">
        <v>1862</v>
      </c>
      <c r="D26" s="166" t="s">
        <v>1527</v>
      </c>
      <c r="E26" s="128">
        <v>10946</v>
      </c>
      <c r="F26" s="128">
        <v>3</v>
      </c>
      <c r="G26" s="94">
        <v>2919</v>
      </c>
      <c r="H26" s="81" t="s">
        <v>818</v>
      </c>
      <c r="I26" s="128">
        <v>450</v>
      </c>
      <c r="J26" s="128">
        <v>10</v>
      </c>
      <c r="K26" s="129" t="s">
        <v>819</v>
      </c>
      <c r="L26" s="65">
        <v>67020300</v>
      </c>
      <c r="M26" s="129">
        <v>1</v>
      </c>
      <c r="N26" s="136">
        <f>L26*20/100+40</f>
        <v>13404100</v>
      </c>
      <c r="O26" s="136">
        <f>L26-N26</f>
        <v>53616200</v>
      </c>
      <c r="P26" s="136"/>
      <c r="Q26" s="136">
        <f t="shared" si="3"/>
        <v>67020300</v>
      </c>
      <c r="R26" s="130">
        <f t="shared" si="4"/>
        <v>67020300</v>
      </c>
      <c r="S26" s="130">
        <v>1</v>
      </c>
      <c r="T26" s="136">
        <v>13404100</v>
      </c>
      <c r="U26" s="136">
        <v>53616200</v>
      </c>
      <c r="V26" s="136"/>
      <c r="W26" s="136">
        <f t="shared" si="5"/>
        <v>67020300</v>
      </c>
      <c r="X26" s="81" t="s">
        <v>163</v>
      </c>
      <c r="Y26" s="81" t="s">
        <v>109</v>
      </c>
      <c r="Z26" s="81" t="s">
        <v>164</v>
      </c>
      <c r="AA26" s="81" t="s">
        <v>132</v>
      </c>
      <c r="AB26" s="81" t="s">
        <v>57</v>
      </c>
      <c r="AC26" s="129" t="s">
        <v>57</v>
      </c>
      <c r="AD26" s="81" t="s">
        <v>823</v>
      </c>
      <c r="AE26" s="128" t="s">
        <v>824</v>
      </c>
      <c r="AF26" s="81" t="s">
        <v>882</v>
      </c>
      <c r="AG26" s="81" t="s">
        <v>883</v>
      </c>
      <c r="AH26" s="81" t="s">
        <v>884</v>
      </c>
      <c r="AI26" s="81" t="s">
        <v>885</v>
      </c>
      <c r="AJ26" s="129">
        <v>11163</v>
      </c>
      <c r="AK26" s="129">
        <v>2100000000</v>
      </c>
      <c r="AL26" s="129">
        <v>2100000000</v>
      </c>
      <c r="AM26" s="81" t="s">
        <v>475</v>
      </c>
      <c r="AN26" s="129"/>
      <c r="AO26" s="129"/>
      <c r="AP26" s="141"/>
      <c r="AQ26" s="93">
        <f>S26</f>
        <v>1</v>
      </c>
      <c r="AR26" s="93">
        <f>T26</f>
        <v>13404100</v>
      </c>
      <c r="AS26" s="93">
        <f>U26</f>
        <v>53616200</v>
      </c>
      <c r="AT26" s="93">
        <f>V26</f>
        <v>0</v>
      </c>
      <c r="AU26" s="129" t="s">
        <v>49</v>
      </c>
      <c r="AV26" s="129">
        <v>18545</v>
      </c>
      <c r="AW26" s="128" t="s">
        <v>821</v>
      </c>
      <c r="AX26" s="128" t="s">
        <v>825</v>
      </c>
      <c r="AY26" s="128" t="s">
        <v>826</v>
      </c>
      <c r="AZ26" s="129" t="s">
        <v>486</v>
      </c>
      <c r="BA26" s="140" t="s">
        <v>50</v>
      </c>
      <c r="BB26" s="140" t="s">
        <v>50</v>
      </c>
      <c r="BC26" s="129" t="s">
        <v>861</v>
      </c>
      <c r="BD26" s="140" t="s">
        <v>50</v>
      </c>
      <c r="BE26" s="129"/>
      <c r="BF26" s="129"/>
      <c r="BG26" s="143"/>
      <c r="BH26" s="159"/>
      <c r="BI26" s="159"/>
      <c r="BJ26" s="121"/>
      <c r="BK26" s="121"/>
      <c r="BL26" s="358"/>
      <c r="BM26" s="132"/>
      <c r="BN26" s="132"/>
      <c r="BR26" s="366"/>
      <c r="BS26" s="366"/>
      <c r="BT26" s="366"/>
      <c r="BU26" s="366"/>
      <c r="BV26" s="366"/>
    </row>
    <row r="27" spans="1:74" s="78" customFormat="1" ht="72" hidden="1" customHeight="1">
      <c r="A27" s="71">
        <v>2</v>
      </c>
      <c r="B27" s="97">
        <v>29</v>
      </c>
      <c r="C27" s="81" t="s">
        <v>1863</v>
      </c>
      <c r="D27" s="166" t="s">
        <v>1532</v>
      </c>
      <c r="E27" s="128"/>
      <c r="F27" s="128">
        <v>3</v>
      </c>
      <c r="G27" s="94">
        <v>1800</v>
      </c>
      <c r="H27" s="81" t="s">
        <v>818</v>
      </c>
      <c r="I27" s="128">
        <v>360</v>
      </c>
      <c r="J27" s="128">
        <v>15</v>
      </c>
      <c r="K27" s="129" t="s">
        <v>819</v>
      </c>
      <c r="L27" s="65">
        <v>21000000</v>
      </c>
      <c r="M27" s="129">
        <v>1</v>
      </c>
      <c r="N27" s="136">
        <f t="shared" ref="N27:N58" si="11">L27*M27</f>
        <v>21000000</v>
      </c>
      <c r="O27" s="65"/>
      <c r="P27" s="65"/>
      <c r="Q27" s="136">
        <f t="shared" si="3"/>
        <v>21000000</v>
      </c>
      <c r="R27" s="130">
        <f t="shared" si="4"/>
        <v>21000000</v>
      </c>
      <c r="S27" s="130">
        <v>1</v>
      </c>
      <c r="T27" s="136">
        <v>21000000</v>
      </c>
      <c r="U27" s="136"/>
      <c r="V27" s="136"/>
      <c r="W27" s="136">
        <f t="shared" si="5"/>
        <v>21000000</v>
      </c>
      <c r="X27" s="81" t="s">
        <v>125</v>
      </c>
      <c r="Y27" s="81" t="s">
        <v>126</v>
      </c>
      <c r="Z27" s="81" t="s">
        <v>126</v>
      </c>
      <c r="AA27" s="81" t="s">
        <v>127</v>
      </c>
      <c r="AB27" s="81" t="s">
        <v>42</v>
      </c>
      <c r="AC27" s="129" t="s">
        <v>42</v>
      </c>
      <c r="AD27" s="81" t="s">
        <v>827</v>
      </c>
      <c r="AE27" s="128" t="s">
        <v>824</v>
      </c>
      <c r="AF27" s="81" t="s">
        <v>890</v>
      </c>
      <c r="AG27" s="81" t="s">
        <v>891</v>
      </c>
      <c r="AH27" s="81" t="s">
        <v>892</v>
      </c>
      <c r="AI27" s="81" t="s">
        <v>893</v>
      </c>
      <c r="AJ27" s="129">
        <v>10723</v>
      </c>
      <c r="AK27" s="129">
        <v>2100000000</v>
      </c>
      <c r="AL27" s="129">
        <v>2100000000</v>
      </c>
      <c r="AM27" s="81" t="s">
        <v>475</v>
      </c>
      <c r="AN27" s="129"/>
      <c r="AO27" s="135">
        <f t="shared" ref="AO27:AO90" si="12">S27</f>
        <v>1</v>
      </c>
      <c r="AP27" s="135">
        <f t="shared" ref="AP27:AP90" si="13">T27</f>
        <v>21000000</v>
      </c>
      <c r="AQ27" s="129"/>
      <c r="AR27" s="63"/>
      <c r="AS27" s="63"/>
      <c r="AT27" s="63"/>
      <c r="AU27" s="129" t="s">
        <v>49</v>
      </c>
      <c r="AV27" s="129">
        <v>18335</v>
      </c>
      <c r="AW27" s="128" t="s">
        <v>821</v>
      </c>
      <c r="AX27" s="128" t="s">
        <v>94</v>
      </c>
      <c r="AY27" s="128" t="s">
        <v>45</v>
      </c>
      <c r="AZ27" s="129" t="s">
        <v>488</v>
      </c>
      <c r="BA27" s="140" t="s">
        <v>50</v>
      </c>
      <c r="BB27" s="129" t="s">
        <v>50</v>
      </c>
      <c r="BC27" s="129" t="s">
        <v>861</v>
      </c>
      <c r="BD27" s="129" t="s">
        <v>50</v>
      </c>
      <c r="BE27" s="129"/>
      <c r="BF27" s="129"/>
      <c r="BG27" s="143"/>
      <c r="BH27" s="159"/>
      <c r="BI27" s="159"/>
      <c r="BJ27" s="121"/>
      <c r="BK27" s="121"/>
      <c r="BL27" s="358"/>
      <c r="BM27" s="132"/>
      <c r="BN27" s="132"/>
      <c r="BR27" s="366"/>
      <c r="BS27" s="366"/>
      <c r="BT27" s="366"/>
      <c r="BU27" s="366"/>
      <c r="BV27" s="366"/>
    </row>
    <row r="28" spans="1:74" s="78" customFormat="1" ht="72" hidden="1" customHeight="1">
      <c r="A28" s="71">
        <v>2</v>
      </c>
      <c r="B28" s="97">
        <v>32</v>
      </c>
      <c r="C28" s="81" t="s">
        <v>1194</v>
      </c>
      <c r="D28" s="166" t="s">
        <v>1549</v>
      </c>
      <c r="E28" s="128">
        <v>11057</v>
      </c>
      <c r="F28" s="128">
        <v>2</v>
      </c>
      <c r="G28" s="94">
        <v>80</v>
      </c>
      <c r="H28" s="81" t="s">
        <v>818</v>
      </c>
      <c r="I28" s="128">
        <v>180</v>
      </c>
      <c r="J28" s="128">
        <v>5</v>
      </c>
      <c r="K28" s="129" t="s">
        <v>819</v>
      </c>
      <c r="L28" s="65">
        <v>1099700</v>
      </c>
      <c r="M28" s="129">
        <v>1</v>
      </c>
      <c r="N28" s="136">
        <f t="shared" si="11"/>
        <v>1099700</v>
      </c>
      <c r="O28" s="65"/>
      <c r="P28" s="65"/>
      <c r="Q28" s="136">
        <f t="shared" si="3"/>
        <v>1099700</v>
      </c>
      <c r="R28" s="130">
        <f t="shared" si="4"/>
        <v>1099700</v>
      </c>
      <c r="S28" s="130">
        <v>1</v>
      </c>
      <c r="T28" s="136">
        <v>1099700</v>
      </c>
      <c r="U28" s="136"/>
      <c r="V28" s="136"/>
      <c r="W28" s="136">
        <f t="shared" si="5"/>
        <v>1099700</v>
      </c>
      <c r="X28" s="81" t="s">
        <v>1030</v>
      </c>
      <c r="Y28" s="81" t="s">
        <v>1031</v>
      </c>
      <c r="Z28" s="81" t="s">
        <v>263</v>
      </c>
      <c r="AA28" s="81" t="s">
        <v>111</v>
      </c>
      <c r="AB28" s="81" t="s">
        <v>69</v>
      </c>
      <c r="AC28" s="129" t="s">
        <v>69</v>
      </c>
      <c r="AD28" s="81" t="s">
        <v>829</v>
      </c>
      <c r="AE28" s="128" t="s">
        <v>824</v>
      </c>
      <c r="AF28" s="81" t="s">
        <v>1032</v>
      </c>
      <c r="AG28" s="81" t="s">
        <v>1033</v>
      </c>
      <c r="AH28" s="81" t="s">
        <v>1034</v>
      </c>
      <c r="AI28" s="81" t="s">
        <v>1035</v>
      </c>
      <c r="AJ28" s="129">
        <v>7510</v>
      </c>
      <c r="AK28" s="129">
        <v>2100000000</v>
      </c>
      <c r="AL28" s="129">
        <v>2100000000</v>
      </c>
      <c r="AM28" s="81" t="s">
        <v>475</v>
      </c>
      <c r="AN28" s="129"/>
      <c r="AO28" s="135">
        <f t="shared" si="12"/>
        <v>1</v>
      </c>
      <c r="AP28" s="135">
        <f t="shared" si="13"/>
        <v>1099700</v>
      </c>
      <c r="AQ28" s="129"/>
      <c r="AR28" s="63"/>
      <c r="AS28" s="63"/>
      <c r="AT28" s="63"/>
      <c r="AU28" s="129" t="s">
        <v>49</v>
      </c>
      <c r="AV28" s="129">
        <v>19142</v>
      </c>
      <c r="AW28" s="128" t="s">
        <v>830</v>
      </c>
      <c r="AX28" s="128" t="s">
        <v>845</v>
      </c>
      <c r="AY28" s="128" t="s">
        <v>831</v>
      </c>
      <c r="AZ28" s="129" t="s">
        <v>524</v>
      </c>
      <c r="BA28" s="140" t="s">
        <v>50</v>
      </c>
      <c r="BB28" s="129" t="s">
        <v>50</v>
      </c>
      <c r="BC28" s="129" t="s">
        <v>861</v>
      </c>
      <c r="BD28" s="129" t="s">
        <v>50</v>
      </c>
      <c r="BE28" s="129"/>
      <c r="BF28" s="129"/>
      <c r="BG28" s="143"/>
      <c r="BH28" s="159"/>
      <c r="BI28" s="159"/>
      <c r="BJ28" s="121"/>
      <c r="BK28" s="121"/>
      <c r="BL28" s="358"/>
      <c r="BM28" s="132"/>
      <c r="BN28" s="132"/>
      <c r="BR28" s="366"/>
      <c r="BS28" s="366"/>
      <c r="BT28" s="366"/>
      <c r="BU28" s="366"/>
      <c r="BV28" s="366"/>
    </row>
    <row r="29" spans="1:74" s="78" customFormat="1" ht="72" hidden="1" customHeight="1">
      <c r="A29" s="71">
        <v>2</v>
      </c>
      <c r="B29" s="97">
        <v>50</v>
      </c>
      <c r="C29" s="81" t="s">
        <v>1864</v>
      </c>
      <c r="D29" s="166" t="s">
        <v>1548</v>
      </c>
      <c r="E29" s="128">
        <v>10697</v>
      </c>
      <c r="F29" s="128">
        <v>2</v>
      </c>
      <c r="G29" s="94">
        <v>15</v>
      </c>
      <c r="H29" s="81" t="s">
        <v>818</v>
      </c>
      <c r="I29" s="128">
        <v>210</v>
      </c>
      <c r="J29" s="128">
        <v>4</v>
      </c>
      <c r="K29" s="129" t="s">
        <v>393</v>
      </c>
      <c r="L29" s="65">
        <v>3615100</v>
      </c>
      <c r="M29" s="129">
        <v>1</v>
      </c>
      <c r="N29" s="136">
        <f t="shared" si="11"/>
        <v>3615100</v>
      </c>
      <c r="O29" s="65"/>
      <c r="P29" s="65"/>
      <c r="Q29" s="136">
        <f t="shared" si="3"/>
        <v>3615100</v>
      </c>
      <c r="R29" s="130">
        <f t="shared" si="4"/>
        <v>3615100</v>
      </c>
      <c r="S29" s="130">
        <v>1</v>
      </c>
      <c r="T29" s="136">
        <v>3615100</v>
      </c>
      <c r="U29" s="136"/>
      <c r="V29" s="136"/>
      <c r="W29" s="136">
        <f t="shared" si="5"/>
        <v>3615100</v>
      </c>
      <c r="X29" s="81" t="s">
        <v>377</v>
      </c>
      <c r="Y29" s="81" t="s">
        <v>378</v>
      </c>
      <c r="Z29" s="81" t="s">
        <v>378</v>
      </c>
      <c r="AA29" s="81" t="s">
        <v>111</v>
      </c>
      <c r="AB29" s="81" t="s">
        <v>57</v>
      </c>
      <c r="AC29" s="129" t="s">
        <v>99</v>
      </c>
      <c r="AD29" s="81" t="s">
        <v>840</v>
      </c>
      <c r="AE29" s="128" t="s">
        <v>824</v>
      </c>
      <c r="AF29" s="81" t="s">
        <v>867</v>
      </c>
      <c r="AG29" s="81" t="s">
        <v>868</v>
      </c>
      <c r="AH29" s="81" t="s">
        <v>869</v>
      </c>
      <c r="AI29" s="81" t="s">
        <v>870</v>
      </c>
      <c r="AJ29" s="129">
        <v>11255</v>
      </c>
      <c r="AK29" s="129">
        <v>2100000000</v>
      </c>
      <c r="AL29" s="129">
        <v>2100000000</v>
      </c>
      <c r="AM29" s="81" t="s">
        <v>475</v>
      </c>
      <c r="AN29" s="129" t="s">
        <v>100</v>
      </c>
      <c r="AO29" s="135">
        <f t="shared" si="12"/>
        <v>1</v>
      </c>
      <c r="AP29" s="135">
        <f t="shared" si="13"/>
        <v>3615100</v>
      </c>
      <c r="AQ29" s="129"/>
      <c r="AR29" s="63"/>
      <c r="AS29" s="63"/>
      <c r="AT29" s="63"/>
      <c r="AU29" s="129" t="s">
        <v>49</v>
      </c>
      <c r="AV29" s="129">
        <v>19122</v>
      </c>
      <c r="AW29" s="128" t="s">
        <v>842</v>
      </c>
      <c r="AX29" s="128" t="s">
        <v>94</v>
      </c>
      <c r="AY29" s="128" t="s">
        <v>843</v>
      </c>
      <c r="AZ29" s="129" t="s">
        <v>483</v>
      </c>
      <c r="BA29" s="140" t="s">
        <v>50</v>
      </c>
      <c r="BB29" s="129" t="s">
        <v>50</v>
      </c>
      <c r="BC29" s="129" t="s">
        <v>861</v>
      </c>
      <c r="BD29" s="129" t="s">
        <v>50</v>
      </c>
      <c r="BE29" s="129"/>
      <c r="BF29" s="129"/>
      <c r="BG29" s="143"/>
      <c r="BH29" s="159"/>
      <c r="BI29" s="159"/>
      <c r="BJ29" s="149"/>
      <c r="BK29" s="149"/>
      <c r="BL29" s="358"/>
      <c r="BM29" s="132"/>
      <c r="BN29" s="132"/>
      <c r="BR29" s="366"/>
      <c r="BS29" s="366"/>
      <c r="BT29" s="366"/>
      <c r="BU29" s="366"/>
      <c r="BV29" s="366"/>
    </row>
    <row r="30" spans="1:74" s="78" customFormat="1" ht="96" hidden="1" customHeight="1">
      <c r="A30" s="71">
        <v>2</v>
      </c>
      <c r="B30" s="97">
        <v>51</v>
      </c>
      <c r="C30" s="81" t="s">
        <v>1865</v>
      </c>
      <c r="D30" s="166" t="s">
        <v>1770</v>
      </c>
      <c r="E30" s="128">
        <v>8732</v>
      </c>
      <c r="F30" s="128">
        <v>2</v>
      </c>
      <c r="G30" s="94">
        <v>285</v>
      </c>
      <c r="H30" s="81" t="s">
        <v>818</v>
      </c>
      <c r="I30" s="128">
        <v>300</v>
      </c>
      <c r="J30" s="128">
        <v>6</v>
      </c>
      <c r="K30" s="129" t="s">
        <v>819</v>
      </c>
      <c r="L30" s="65">
        <v>3663200</v>
      </c>
      <c r="M30" s="129">
        <v>1</v>
      </c>
      <c r="N30" s="136">
        <f t="shared" si="11"/>
        <v>3663200</v>
      </c>
      <c r="O30" s="65"/>
      <c r="P30" s="65"/>
      <c r="Q30" s="136">
        <f t="shared" si="3"/>
        <v>3663200</v>
      </c>
      <c r="R30" s="130">
        <f t="shared" si="4"/>
        <v>3663200</v>
      </c>
      <c r="S30" s="130">
        <v>1</v>
      </c>
      <c r="T30" s="136">
        <v>3663200</v>
      </c>
      <c r="U30" s="136"/>
      <c r="V30" s="136"/>
      <c r="W30" s="136">
        <f t="shared" si="5"/>
        <v>3663200</v>
      </c>
      <c r="X30" s="81" t="s">
        <v>921</v>
      </c>
      <c r="Y30" s="81" t="s">
        <v>130</v>
      </c>
      <c r="Z30" s="81" t="s">
        <v>131</v>
      </c>
      <c r="AA30" s="81" t="s">
        <v>132</v>
      </c>
      <c r="AB30" s="81" t="s">
        <v>83</v>
      </c>
      <c r="AC30" s="129" t="s">
        <v>83</v>
      </c>
      <c r="AD30" s="81" t="s">
        <v>847</v>
      </c>
      <c r="AE30" s="128" t="s">
        <v>824</v>
      </c>
      <c r="AF30" s="81" t="s">
        <v>922</v>
      </c>
      <c r="AG30" s="81" t="s">
        <v>901</v>
      </c>
      <c r="AH30" s="81" t="s">
        <v>923</v>
      </c>
      <c r="AI30" s="81" t="s">
        <v>924</v>
      </c>
      <c r="AJ30" s="129">
        <v>574</v>
      </c>
      <c r="AK30" s="129">
        <v>2100000000</v>
      </c>
      <c r="AL30" s="129">
        <v>2100000000</v>
      </c>
      <c r="AM30" s="121" t="s">
        <v>83</v>
      </c>
      <c r="AN30" s="129"/>
      <c r="AO30" s="135">
        <f t="shared" si="12"/>
        <v>1</v>
      </c>
      <c r="AP30" s="135">
        <f t="shared" si="13"/>
        <v>3663200</v>
      </c>
      <c r="AQ30" s="129"/>
      <c r="AR30" s="63"/>
      <c r="AS30" s="63"/>
      <c r="AT30" s="63"/>
      <c r="AU30" s="129" t="s">
        <v>49</v>
      </c>
      <c r="AV30" s="129">
        <v>18548</v>
      </c>
      <c r="AW30" s="128" t="s">
        <v>821</v>
      </c>
      <c r="AX30" s="128" t="s">
        <v>848</v>
      </c>
      <c r="AY30" s="128" t="s">
        <v>849</v>
      </c>
      <c r="AZ30" s="129" t="s">
        <v>496</v>
      </c>
      <c r="BA30" s="140" t="s">
        <v>50</v>
      </c>
      <c r="BB30" s="140" t="s">
        <v>50</v>
      </c>
      <c r="BC30" s="129" t="s">
        <v>861</v>
      </c>
      <c r="BD30" s="140" t="s">
        <v>50</v>
      </c>
      <c r="BE30" s="129"/>
      <c r="BF30" s="129"/>
      <c r="BG30" s="143"/>
      <c r="BH30" s="159"/>
      <c r="BI30" s="159"/>
      <c r="BJ30" s="121"/>
      <c r="BK30" s="139"/>
      <c r="BL30" s="358"/>
      <c r="BM30" s="132"/>
      <c r="BN30" s="132"/>
      <c r="BR30" s="366"/>
      <c r="BS30" s="366"/>
      <c r="BT30" s="366"/>
      <c r="BU30" s="366"/>
      <c r="BV30" s="366"/>
    </row>
    <row r="31" spans="1:74" s="78" customFormat="1" ht="72" hidden="1" customHeight="1">
      <c r="A31" s="71">
        <v>2</v>
      </c>
      <c r="B31" s="97">
        <v>53</v>
      </c>
      <c r="C31" s="81" t="s">
        <v>1866</v>
      </c>
      <c r="D31" s="166" t="s">
        <v>1597</v>
      </c>
      <c r="E31" s="128"/>
      <c r="F31" s="128">
        <v>2</v>
      </c>
      <c r="G31" s="94">
        <v>1</v>
      </c>
      <c r="H31" s="81" t="s">
        <v>818</v>
      </c>
      <c r="I31" s="128">
        <v>180</v>
      </c>
      <c r="J31" s="128">
        <v>1</v>
      </c>
      <c r="K31" s="129" t="s">
        <v>393</v>
      </c>
      <c r="L31" s="65">
        <v>376000</v>
      </c>
      <c r="M31" s="129">
        <v>1</v>
      </c>
      <c r="N31" s="136">
        <f t="shared" si="11"/>
        <v>376000</v>
      </c>
      <c r="O31" s="65"/>
      <c r="P31" s="65"/>
      <c r="Q31" s="136">
        <f t="shared" si="3"/>
        <v>376000</v>
      </c>
      <c r="R31" s="130">
        <f t="shared" si="4"/>
        <v>376000</v>
      </c>
      <c r="S31" s="130">
        <v>1</v>
      </c>
      <c r="T31" s="136">
        <v>376000</v>
      </c>
      <c r="U31" s="136"/>
      <c r="V31" s="136"/>
      <c r="W31" s="136">
        <f t="shared" si="5"/>
        <v>376000</v>
      </c>
      <c r="X31" s="81" t="s">
        <v>931</v>
      </c>
      <c r="Y31" s="81" t="s">
        <v>932</v>
      </c>
      <c r="Z31" s="81" t="s">
        <v>271</v>
      </c>
      <c r="AA31" s="81" t="s">
        <v>132</v>
      </c>
      <c r="AB31" s="81" t="s">
        <v>83</v>
      </c>
      <c r="AC31" s="129" t="s">
        <v>83</v>
      </c>
      <c r="AD31" s="81" t="s">
        <v>840</v>
      </c>
      <c r="AE31" s="128" t="s">
        <v>820</v>
      </c>
      <c r="AF31" s="81" t="s">
        <v>933</v>
      </c>
      <c r="AG31" s="81" t="s">
        <v>901</v>
      </c>
      <c r="AH31" s="81" t="s">
        <v>934</v>
      </c>
      <c r="AI31" s="81" t="s">
        <v>935</v>
      </c>
      <c r="AJ31" s="129">
        <v>575</v>
      </c>
      <c r="AK31" s="129">
        <v>2100000000</v>
      </c>
      <c r="AL31" s="129">
        <v>2100000000</v>
      </c>
      <c r="AM31" s="121" t="s">
        <v>83</v>
      </c>
      <c r="AN31" s="129"/>
      <c r="AO31" s="135">
        <f t="shared" si="12"/>
        <v>1</v>
      </c>
      <c r="AP31" s="135">
        <f t="shared" si="13"/>
        <v>376000</v>
      </c>
      <c r="AQ31" s="129"/>
      <c r="AR31" s="63"/>
      <c r="AS31" s="63"/>
      <c r="AT31" s="63"/>
      <c r="AU31" s="129" t="s">
        <v>49</v>
      </c>
      <c r="AV31" s="129">
        <v>18735</v>
      </c>
      <c r="AW31" s="128" t="s">
        <v>876</v>
      </c>
      <c r="AX31" s="128" t="s">
        <v>877</v>
      </c>
      <c r="AY31" s="128" t="s">
        <v>843</v>
      </c>
      <c r="AZ31" s="129" t="s">
        <v>499</v>
      </c>
      <c r="BA31" s="140" t="s">
        <v>50</v>
      </c>
      <c r="BB31" s="140" t="s">
        <v>50</v>
      </c>
      <c r="BC31" s="129" t="s">
        <v>861</v>
      </c>
      <c r="BD31" s="140" t="s">
        <v>50</v>
      </c>
      <c r="BE31" s="129"/>
      <c r="BF31" s="129"/>
      <c r="BG31" s="143"/>
      <c r="BH31" s="159"/>
      <c r="BI31" s="159"/>
      <c r="BJ31" s="81"/>
      <c r="BK31" s="139"/>
      <c r="BL31" s="358"/>
      <c r="BM31" s="132"/>
      <c r="BN31" s="132"/>
      <c r="BR31" s="366"/>
      <c r="BS31" s="366"/>
      <c r="BT31" s="366"/>
      <c r="BU31" s="366"/>
      <c r="BV31" s="366"/>
    </row>
    <row r="32" spans="1:74" s="78" customFormat="1" ht="72" hidden="1" customHeight="1">
      <c r="A32" s="71">
        <v>2</v>
      </c>
      <c r="B32" s="97">
        <v>54</v>
      </c>
      <c r="C32" s="81" t="s">
        <v>1867</v>
      </c>
      <c r="D32" s="166" t="s">
        <v>1598</v>
      </c>
      <c r="E32" s="128"/>
      <c r="F32" s="128">
        <v>1</v>
      </c>
      <c r="G32" s="94">
        <v>1</v>
      </c>
      <c r="H32" s="81" t="s">
        <v>818</v>
      </c>
      <c r="I32" s="128">
        <v>180</v>
      </c>
      <c r="J32" s="128">
        <v>1</v>
      </c>
      <c r="K32" s="129" t="s">
        <v>393</v>
      </c>
      <c r="L32" s="65">
        <v>300000</v>
      </c>
      <c r="M32" s="129">
        <v>1</v>
      </c>
      <c r="N32" s="136">
        <f t="shared" si="11"/>
        <v>300000</v>
      </c>
      <c r="O32" s="65"/>
      <c r="P32" s="65"/>
      <c r="Q32" s="136">
        <f t="shared" si="3"/>
        <v>300000</v>
      </c>
      <c r="R32" s="130">
        <f t="shared" si="4"/>
        <v>300000</v>
      </c>
      <c r="S32" s="130">
        <v>1</v>
      </c>
      <c r="T32" s="136">
        <v>300000</v>
      </c>
      <c r="U32" s="136"/>
      <c r="V32" s="136"/>
      <c r="W32" s="136">
        <f t="shared" si="5"/>
        <v>300000</v>
      </c>
      <c r="X32" s="81" t="s">
        <v>936</v>
      </c>
      <c r="Y32" s="81" t="s">
        <v>160</v>
      </c>
      <c r="Z32" s="81" t="s">
        <v>161</v>
      </c>
      <c r="AA32" s="81" t="s">
        <v>132</v>
      </c>
      <c r="AB32" s="81" t="s">
        <v>83</v>
      </c>
      <c r="AC32" s="129" t="s">
        <v>83</v>
      </c>
      <c r="AD32" s="81" t="s">
        <v>840</v>
      </c>
      <c r="AE32" s="128" t="s">
        <v>824</v>
      </c>
      <c r="AF32" s="81" t="s">
        <v>937</v>
      </c>
      <c r="AG32" s="81" t="s">
        <v>901</v>
      </c>
      <c r="AH32" s="81" t="s">
        <v>938</v>
      </c>
      <c r="AI32" s="81" t="s">
        <v>939</v>
      </c>
      <c r="AJ32" s="129">
        <v>577</v>
      </c>
      <c r="AK32" s="129">
        <v>2100000000</v>
      </c>
      <c r="AL32" s="129">
        <v>2100000000</v>
      </c>
      <c r="AM32" s="121" t="s">
        <v>83</v>
      </c>
      <c r="AN32" s="129"/>
      <c r="AO32" s="135">
        <f t="shared" si="12"/>
        <v>1</v>
      </c>
      <c r="AP32" s="135">
        <f t="shared" si="13"/>
        <v>300000</v>
      </c>
      <c r="AQ32" s="129"/>
      <c r="AR32" s="63"/>
      <c r="AS32" s="63"/>
      <c r="AT32" s="63"/>
      <c r="AU32" s="129" t="s">
        <v>49</v>
      </c>
      <c r="AV32" s="129">
        <v>18737</v>
      </c>
      <c r="AW32" s="128" t="s">
        <v>876</v>
      </c>
      <c r="AX32" s="128" t="s">
        <v>877</v>
      </c>
      <c r="AY32" s="128" t="s">
        <v>843</v>
      </c>
      <c r="AZ32" s="129" t="s">
        <v>500</v>
      </c>
      <c r="BA32" s="140" t="s">
        <v>50</v>
      </c>
      <c r="BB32" s="140" t="s">
        <v>50</v>
      </c>
      <c r="BC32" s="129" t="s">
        <v>861</v>
      </c>
      <c r="BD32" s="140" t="s">
        <v>50</v>
      </c>
      <c r="BE32" s="129"/>
      <c r="BF32" s="129"/>
      <c r="BG32" s="143"/>
      <c r="BH32" s="159"/>
      <c r="BI32" s="159"/>
      <c r="BJ32" s="81"/>
      <c r="BK32" s="139"/>
      <c r="BL32" s="358"/>
      <c r="BM32" s="132"/>
      <c r="BN32" s="132"/>
      <c r="BR32" s="366"/>
      <c r="BS32" s="366"/>
      <c r="BT32" s="366"/>
      <c r="BU32" s="366"/>
      <c r="BV32" s="366"/>
    </row>
    <row r="33" spans="1:74" s="78" customFormat="1" ht="48" hidden="1" customHeight="1">
      <c r="A33" s="71">
        <v>2</v>
      </c>
      <c r="B33" s="97">
        <v>55</v>
      </c>
      <c r="C33" s="81" t="s">
        <v>1315</v>
      </c>
      <c r="D33" s="166" t="s">
        <v>1599</v>
      </c>
      <c r="E33" s="128"/>
      <c r="F33" s="128">
        <v>2</v>
      </c>
      <c r="G33" s="94">
        <v>1</v>
      </c>
      <c r="H33" s="81" t="s">
        <v>818</v>
      </c>
      <c r="I33" s="128">
        <v>180</v>
      </c>
      <c r="J33" s="128">
        <v>1</v>
      </c>
      <c r="K33" s="129" t="s">
        <v>393</v>
      </c>
      <c r="L33" s="65">
        <v>150000</v>
      </c>
      <c r="M33" s="129">
        <v>1</v>
      </c>
      <c r="N33" s="136">
        <f t="shared" si="11"/>
        <v>150000</v>
      </c>
      <c r="O33" s="65"/>
      <c r="P33" s="65"/>
      <c r="Q33" s="136">
        <f t="shared" si="3"/>
        <v>150000</v>
      </c>
      <c r="R33" s="130">
        <f t="shared" si="4"/>
        <v>150000</v>
      </c>
      <c r="S33" s="130">
        <v>1</v>
      </c>
      <c r="T33" s="136">
        <v>150000</v>
      </c>
      <c r="U33" s="136"/>
      <c r="V33" s="136"/>
      <c r="W33" s="136">
        <f t="shared" si="5"/>
        <v>150000</v>
      </c>
      <c r="X33" s="81" t="s">
        <v>940</v>
      </c>
      <c r="Y33" s="81" t="s">
        <v>183</v>
      </c>
      <c r="Z33" s="81" t="s">
        <v>183</v>
      </c>
      <c r="AA33" s="81" t="s">
        <v>132</v>
      </c>
      <c r="AB33" s="81" t="s">
        <v>83</v>
      </c>
      <c r="AC33" s="129" t="s">
        <v>83</v>
      </c>
      <c r="AD33" s="81" t="s">
        <v>840</v>
      </c>
      <c r="AE33" s="128" t="s">
        <v>824</v>
      </c>
      <c r="AF33" s="81" t="s">
        <v>941</v>
      </c>
      <c r="AG33" s="81" t="s">
        <v>901</v>
      </c>
      <c r="AH33" s="81" t="s">
        <v>942</v>
      </c>
      <c r="AI33" s="81" t="s">
        <v>943</v>
      </c>
      <c r="AJ33" s="129">
        <v>579</v>
      </c>
      <c r="AK33" s="129">
        <v>2100000000</v>
      </c>
      <c r="AL33" s="129">
        <v>2100000000</v>
      </c>
      <c r="AM33" s="121" t="s">
        <v>83</v>
      </c>
      <c r="AN33" s="129"/>
      <c r="AO33" s="135">
        <f t="shared" si="12"/>
        <v>1</v>
      </c>
      <c r="AP33" s="135">
        <f t="shared" si="13"/>
        <v>150000</v>
      </c>
      <c r="AQ33" s="129"/>
      <c r="AR33" s="63"/>
      <c r="AS33" s="63"/>
      <c r="AT33" s="63"/>
      <c r="AU33" s="129" t="s">
        <v>49</v>
      </c>
      <c r="AV33" s="129">
        <v>18738</v>
      </c>
      <c r="AW33" s="128" t="s">
        <v>857</v>
      </c>
      <c r="AX33" s="128" t="s">
        <v>858</v>
      </c>
      <c r="AY33" s="128" t="s">
        <v>853</v>
      </c>
      <c r="AZ33" s="129" t="s">
        <v>501</v>
      </c>
      <c r="BA33" s="140" t="s">
        <v>50</v>
      </c>
      <c r="BB33" s="140" t="s">
        <v>50</v>
      </c>
      <c r="BC33" s="129" t="s">
        <v>861</v>
      </c>
      <c r="BD33" s="140" t="s">
        <v>50</v>
      </c>
      <c r="BE33" s="129"/>
      <c r="BF33" s="129"/>
      <c r="BG33" s="143"/>
      <c r="BH33" s="159"/>
      <c r="BI33" s="159"/>
      <c r="BJ33" s="81"/>
      <c r="BK33" s="81"/>
      <c r="BL33" s="358"/>
      <c r="BM33" s="132"/>
      <c r="BN33" s="132"/>
      <c r="BR33" s="366"/>
      <c r="BS33" s="366"/>
      <c r="BT33" s="366"/>
      <c r="BU33" s="366"/>
      <c r="BV33" s="366"/>
    </row>
    <row r="34" spans="1:74" s="78" customFormat="1" ht="72" hidden="1" customHeight="1">
      <c r="A34" s="71">
        <v>2</v>
      </c>
      <c r="B34" s="97">
        <v>57</v>
      </c>
      <c r="C34" s="81" t="s">
        <v>1195</v>
      </c>
      <c r="D34" s="166" t="s">
        <v>1600</v>
      </c>
      <c r="E34" s="128">
        <v>11058</v>
      </c>
      <c r="F34" s="128">
        <v>2</v>
      </c>
      <c r="G34" s="94">
        <v>100</v>
      </c>
      <c r="H34" s="81" t="s">
        <v>818</v>
      </c>
      <c r="I34" s="128">
        <v>180</v>
      </c>
      <c r="J34" s="128">
        <v>5</v>
      </c>
      <c r="K34" s="129" t="s">
        <v>819</v>
      </c>
      <c r="L34" s="65">
        <v>1546100</v>
      </c>
      <c r="M34" s="129">
        <v>1</v>
      </c>
      <c r="N34" s="136">
        <f t="shared" si="11"/>
        <v>1546100</v>
      </c>
      <c r="O34" s="65"/>
      <c r="P34" s="65"/>
      <c r="Q34" s="136">
        <f t="shared" si="3"/>
        <v>1546100</v>
      </c>
      <c r="R34" s="130">
        <f t="shared" si="4"/>
        <v>1546100</v>
      </c>
      <c r="S34" s="130">
        <v>1</v>
      </c>
      <c r="T34" s="136">
        <v>1546100</v>
      </c>
      <c r="U34" s="136"/>
      <c r="V34" s="136"/>
      <c r="W34" s="136">
        <f t="shared" si="5"/>
        <v>1546100</v>
      </c>
      <c r="X34" s="81" t="s">
        <v>240</v>
      </c>
      <c r="Y34" s="81" t="s">
        <v>167</v>
      </c>
      <c r="Z34" s="81" t="s">
        <v>168</v>
      </c>
      <c r="AA34" s="81" t="s">
        <v>132</v>
      </c>
      <c r="AB34" s="81" t="s">
        <v>83</v>
      </c>
      <c r="AC34" s="129" t="s">
        <v>83</v>
      </c>
      <c r="AD34" s="81" t="s">
        <v>829</v>
      </c>
      <c r="AE34" s="128" t="s">
        <v>820</v>
      </c>
      <c r="AF34" s="81" t="s">
        <v>900</v>
      </c>
      <c r="AG34" s="81" t="s">
        <v>901</v>
      </c>
      <c r="AH34" s="81" t="s">
        <v>902</v>
      </c>
      <c r="AI34" s="81" t="s">
        <v>903</v>
      </c>
      <c r="AJ34" s="129">
        <v>40</v>
      </c>
      <c r="AK34" s="129">
        <v>2100000000</v>
      </c>
      <c r="AL34" s="129">
        <v>2100000000</v>
      </c>
      <c r="AM34" s="121" t="s">
        <v>83</v>
      </c>
      <c r="AN34" s="129"/>
      <c r="AO34" s="135">
        <f t="shared" si="12"/>
        <v>1</v>
      </c>
      <c r="AP34" s="135">
        <f t="shared" si="13"/>
        <v>1546100</v>
      </c>
      <c r="AQ34" s="129"/>
      <c r="AR34" s="63"/>
      <c r="AS34" s="63"/>
      <c r="AT34" s="63"/>
      <c r="AU34" s="129" t="s">
        <v>49</v>
      </c>
      <c r="AV34" s="129">
        <v>18549</v>
      </c>
      <c r="AW34" s="128" t="s">
        <v>830</v>
      </c>
      <c r="AX34" s="128" t="s">
        <v>845</v>
      </c>
      <c r="AY34" s="128" t="s">
        <v>831</v>
      </c>
      <c r="AZ34" s="129" t="s">
        <v>502</v>
      </c>
      <c r="BA34" s="140" t="s">
        <v>50</v>
      </c>
      <c r="BB34" s="140" t="s">
        <v>50</v>
      </c>
      <c r="BC34" s="129" t="s">
        <v>861</v>
      </c>
      <c r="BD34" s="140" t="s">
        <v>50</v>
      </c>
      <c r="BE34" s="129"/>
      <c r="BF34" s="129"/>
      <c r="BG34" s="143"/>
      <c r="BH34" s="159"/>
      <c r="BI34" s="159"/>
      <c r="BJ34" s="121"/>
      <c r="BK34" s="121"/>
      <c r="BL34" s="358"/>
      <c r="BM34" s="132"/>
      <c r="BN34" s="132"/>
      <c r="BR34" s="366"/>
      <c r="BS34" s="366"/>
      <c r="BT34" s="366"/>
      <c r="BU34" s="366"/>
      <c r="BV34" s="366"/>
    </row>
    <row r="35" spans="1:74" s="78" customFormat="1" ht="72" hidden="1" customHeight="1">
      <c r="A35" s="71">
        <v>2</v>
      </c>
      <c r="B35" s="97">
        <v>58</v>
      </c>
      <c r="C35" s="81" t="s">
        <v>1868</v>
      </c>
      <c r="D35" s="166" t="s">
        <v>1760</v>
      </c>
      <c r="E35" s="128"/>
      <c r="F35" s="128">
        <v>1</v>
      </c>
      <c r="G35" s="94">
        <v>1</v>
      </c>
      <c r="H35" s="81" t="s">
        <v>818</v>
      </c>
      <c r="I35" s="128">
        <v>365</v>
      </c>
      <c r="J35" s="128">
        <v>1</v>
      </c>
      <c r="K35" s="129" t="s">
        <v>393</v>
      </c>
      <c r="L35" s="65">
        <v>3254000</v>
      </c>
      <c r="M35" s="129">
        <v>1</v>
      </c>
      <c r="N35" s="136">
        <f t="shared" si="11"/>
        <v>3254000</v>
      </c>
      <c r="O35" s="65"/>
      <c r="P35" s="65"/>
      <c r="Q35" s="136">
        <f t="shared" si="3"/>
        <v>3254000</v>
      </c>
      <c r="R35" s="130">
        <f t="shared" si="4"/>
        <v>3254000</v>
      </c>
      <c r="S35" s="130">
        <v>1</v>
      </c>
      <c r="T35" s="136">
        <v>3254000</v>
      </c>
      <c r="U35" s="136"/>
      <c r="V35" s="136"/>
      <c r="W35" s="136">
        <f t="shared" si="5"/>
        <v>3254000</v>
      </c>
      <c r="X35" s="81" t="s">
        <v>163</v>
      </c>
      <c r="Y35" s="81" t="s">
        <v>109</v>
      </c>
      <c r="Z35" s="81" t="s">
        <v>164</v>
      </c>
      <c r="AA35" s="81" t="s">
        <v>132</v>
      </c>
      <c r="AB35" s="81" t="s">
        <v>57</v>
      </c>
      <c r="AC35" s="129" t="s">
        <v>57</v>
      </c>
      <c r="AD35" s="81" t="s">
        <v>827</v>
      </c>
      <c r="AE35" s="128" t="s">
        <v>820</v>
      </c>
      <c r="AF35" s="81" t="s">
        <v>968</v>
      </c>
      <c r="AG35" s="81" t="s">
        <v>828</v>
      </c>
      <c r="AH35" s="81" t="s">
        <v>969</v>
      </c>
      <c r="AI35" s="81" t="s">
        <v>970</v>
      </c>
      <c r="AJ35" s="129">
        <v>11163</v>
      </c>
      <c r="AK35" s="129">
        <v>2100000000</v>
      </c>
      <c r="AL35" s="129">
        <v>2100000000</v>
      </c>
      <c r="AM35" s="81" t="s">
        <v>475</v>
      </c>
      <c r="AN35" s="129"/>
      <c r="AO35" s="135">
        <f t="shared" si="12"/>
        <v>1</v>
      </c>
      <c r="AP35" s="135">
        <f t="shared" si="13"/>
        <v>3254000</v>
      </c>
      <c r="AQ35" s="129"/>
      <c r="AR35" s="63"/>
      <c r="AS35" s="63"/>
      <c r="AT35" s="63"/>
      <c r="AU35" s="129" t="s">
        <v>49</v>
      </c>
      <c r="AV35" s="129">
        <v>18743</v>
      </c>
      <c r="AW35" s="128" t="s">
        <v>834</v>
      </c>
      <c r="AX35" s="128" t="s">
        <v>841</v>
      </c>
      <c r="AY35" s="128" t="s">
        <v>45</v>
      </c>
      <c r="AZ35" s="129" t="s">
        <v>509</v>
      </c>
      <c r="BA35" s="140" t="s">
        <v>50</v>
      </c>
      <c r="BB35" s="140" t="s">
        <v>50</v>
      </c>
      <c r="BC35" s="129" t="s">
        <v>861</v>
      </c>
      <c r="BD35" s="140" t="s">
        <v>50</v>
      </c>
      <c r="BE35" s="129"/>
      <c r="BF35" s="129"/>
      <c r="BG35" s="143"/>
      <c r="BH35" s="159"/>
      <c r="BI35" s="159"/>
      <c r="BJ35" s="81"/>
      <c r="BK35" s="139" t="s">
        <v>1756</v>
      </c>
      <c r="BL35" s="358" t="s">
        <v>1782</v>
      </c>
      <c r="BM35" s="132"/>
      <c r="BN35" s="132"/>
      <c r="BR35" s="366"/>
      <c r="BS35" s="366"/>
      <c r="BT35" s="366"/>
      <c r="BU35" s="366"/>
      <c r="BV35" s="366"/>
    </row>
    <row r="36" spans="1:74" s="78" customFormat="1" ht="96" hidden="1" customHeight="1">
      <c r="A36" s="71">
        <v>2</v>
      </c>
      <c r="B36" s="97">
        <v>59</v>
      </c>
      <c r="C36" s="81" t="s">
        <v>1868</v>
      </c>
      <c r="D36" s="166" t="s">
        <v>1761</v>
      </c>
      <c r="E36" s="128"/>
      <c r="F36" s="128">
        <v>1</v>
      </c>
      <c r="G36" s="94">
        <v>1</v>
      </c>
      <c r="H36" s="81" t="s">
        <v>818</v>
      </c>
      <c r="I36" s="128">
        <v>365</v>
      </c>
      <c r="J36" s="128">
        <v>1</v>
      </c>
      <c r="K36" s="129" t="s">
        <v>393</v>
      </c>
      <c r="L36" s="65">
        <v>3254000</v>
      </c>
      <c r="M36" s="129">
        <v>1</v>
      </c>
      <c r="N36" s="136">
        <f t="shared" si="11"/>
        <v>3254000</v>
      </c>
      <c r="O36" s="65"/>
      <c r="P36" s="65"/>
      <c r="Q36" s="136">
        <f t="shared" si="3"/>
        <v>3254000</v>
      </c>
      <c r="R36" s="130">
        <f t="shared" si="4"/>
        <v>3254000</v>
      </c>
      <c r="S36" s="130">
        <v>1</v>
      </c>
      <c r="T36" s="136">
        <v>3254000</v>
      </c>
      <c r="U36" s="136"/>
      <c r="V36" s="136"/>
      <c r="W36" s="136">
        <f t="shared" si="5"/>
        <v>3254000</v>
      </c>
      <c r="X36" s="81" t="s">
        <v>269</v>
      </c>
      <c r="Y36" s="81" t="s">
        <v>270</v>
      </c>
      <c r="Z36" s="81" t="s">
        <v>271</v>
      </c>
      <c r="AA36" s="81" t="s">
        <v>132</v>
      </c>
      <c r="AB36" s="81" t="s">
        <v>57</v>
      </c>
      <c r="AC36" s="129" t="s">
        <v>57</v>
      </c>
      <c r="AD36" s="81" t="s">
        <v>827</v>
      </c>
      <c r="AE36" s="128" t="s">
        <v>820</v>
      </c>
      <c r="AF36" s="81" t="s">
        <v>971</v>
      </c>
      <c r="AG36" s="81" t="s">
        <v>972</v>
      </c>
      <c r="AH36" s="81" t="s">
        <v>973</v>
      </c>
      <c r="AI36" s="81" t="s">
        <v>970</v>
      </c>
      <c r="AJ36" s="129">
        <v>11158</v>
      </c>
      <c r="AK36" s="129">
        <v>2100000000</v>
      </c>
      <c r="AL36" s="129">
        <v>2100000000</v>
      </c>
      <c r="AM36" s="81" t="s">
        <v>475</v>
      </c>
      <c r="AN36" s="129"/>
      <c r="AO36" s="135">
        <f t="shared" si="12"/>
        <v>1</v>
      </c>
      <c r="AP36" s="135">
        <f t="shared" si="13"/>
        <v>3254000</v>
      </c>
      <c r="AQ36" s="129"/>
      <c r="AR36" s="63"/>
      <c r="AS36" s="63"/>
      <c r="AT36" s="63"/>
      <c r="AU36" s="129" t="s">
        <v>49</v>
      </c>
      <c r="AV36" s="129">
        <v>18742</v>
      </c>
      <c r="AW36" s="128" t="s">
        <v>834</v>
      </c>
      <c r="AX36" s="128" t="s">
        <v>841</v>
      </c>
      <c r="AY36" s="128" t="s">
        <v>45</v>
      </c>
      <c r="AZ36" s="129" t="s">
        <v>510</v>
      </c>
      <c r="BA36" s="140" t="s">
        <v>50</v>
      </c>
      <c r="BB36" s="140" t="s">
        <v>50</v>
      </c>
      <c r="BC36" s="129" t="s">
        <v>861</v>
      </c>
      <c r="BD36" s="140" t="s">
        <v>50</v>
      </c>
      <c r="BE36" s="129"/>
      <c r="BF36" s="129"/>
      <c r="BG36" s="143"/>
      <c r="BH36" s="159"/>
      <c r="BI36" s="159"/>
      <c r="BJ36" s="81"/>
      <c r="BK36" s="139" t="s">
        <v>1756</v>
      </c>
      <c r="BL36" s="358" t="s">
        <v>1782</v>
      </c>
      <c r="BM36" s="132"/>
      <c r="BN36" s="132"/>
      <c r="BR36" s="366"/>
      <c r="BS36" s="366"/>
      <c r="BT36" s="366"/>
      <c r="BU36" s="366"/>
      <c r="BV36" s="366"/>
    </row>
    <row r="37" spans="1:74" s="78" customFormat="1" ht="96" hidden="1" customHeight="1">
      <c r="A37" s="71">
        <v>2</v>
      </c>
      <c r="B37" s="97">
        <v>63</v>
      </c>
      <c r="C37" s="81" t="s">
        <v>1869</v>
      </c>
      <c r="D37" s="166" t="s">
        <v>1530</v>
      </c>
      <c r="E37" s="128">
        <v>10109</v>
      </c>
      <c r="F37" s="128">
        <v>2</v>
      </c>
      <c r="G37" s="94">
        <v>576</v>
      </c>
      <c r="H37" s="81" t="s">
        <v>818</v>
      </c>
      <c r="I37" s="128">
        <v>300</v>
      </c>
      <c r="J37" s="128">
        <v>6</v>
      </c>
      <c r="K37" s="129" t="s">
        <v>819</v>
      </c>
      <c r="L37" s="65">
        <v>8646700</v>
      </c>
      <c r="M37" s="129">
        <v>1</v>
      </c>
      <c r="N37" s="136">
        <f t="shared" si="11"/>
        <v>8646700</v>
      </c>
      <c r="O37" s="65"/>
      <c r="P37" s="65"/>
      <c r="Q37" s="136">
        <f t="shared" si="3"/>
        <v>8646700</v>
      </c>
      <c r="R37" s="130">
        <f t="shared" si="4"/>
        <v>8646700</v>
      </c>
      <c r="S37" s="130">
        <v>1</v>
      </c>
      <c r="T37" s="136">
        <v>8646700</v>
      </c>
      <c r="U37" s="136"/>
      <c r="V37" s="136"/>
      <c r="W37" s="136">
        <f t="shared" si="5"/>
        <v>8646700</v>
      </c>
      <c r="X37" s="81" t="s">
        <v>170</v>
      </c>
      <c r="Y37" s="81" t="s">
        <v>171</v>
      </c>
      <c r="Z37" s="81" t="s">
        <v>171</v>
      </c>
      <c r="AA37" s="81" t="s">
        <v>132</v>
      </c>
      <c r="AB37" s="81" t="s">
        <v>57</v>
      </c>
      <c r="AC37" s="129" t="s">
        <v>57</v>
      </c>
      <c r="AD37" s="81" t="s">
        <v>827</v>
      </c>
      <c r="AE37" s="128" t="s">
        <v>824</v>
      </c>
      <c r="AF37" s="81" t="s">
        <v>1042</v>
      </c>
      <c r="AG37" s="81" t="s">
        <v>828</v>
      </c>
      <c r="AH37" s="81" t="s">
        <v>1043</v>
      </c>
      <c r="AI37" s="81" t="s">
        <v>1044</v>
      </c>
      <c r="AJ37" s="129">
        <v>11159</v>
      </c>
      <c r="AK37" s="129">
        <v>2100000000</v>
      </c>
      <c r="AL37" s="129">
        <v>2100000000</v>
      </c>
      <c r="AM37" s="81" t="s">
        <v>475</v>
      </c>
      <c r="AN37" s="129"/>
      <c r="AO37" s="135">
        <f t="shared" si="12"/>
        <v>1</v>
      </c>
      <c r="AP37" s="135">
        <f t="shared" si="13"/>
        <v>8646700</v>
      </c>
      <c r="AQ37" s="129"/>
      <c r="AR37" s="63"/>
      <c r="AS37" s="63"/>
      <c r="AT37" s="63"/>
      <c r="AU37" s="129" t="s">
        <v>49</v>
      </c>
      <c r="AV37" s="129">
        <v>18550</v>
      </c>
      <c r="AW37" s="128" t="s">
        <v>821</v>
      </c>
      <c r="AX37" s="128" t="s">
        <v>828</v>
      </c>
      <c r="AY37" s="128" t="s">
        <v>45</v>
      </c>
      <c r="AZ37" s="129" t="s">
        <v>526</v>
      </c>
      <c r="BA37" s="140" t="s">
        <v>50</v>
      </c>
      <c r="BB37" s="140" t="s">
        <v>50</v>
      </c>
      <c r="BC37" s="129" t="s">
        <v>861</v>
      </c>
      <c r="BD37" s="140" t="s">
        <v>50</v>
      </c>
      <c r="BE37" s="129"/>
      <c r="BF37" s="129"/>
      <c r="BG37" s="143"/>
      <c r="BH37" s="159"/>
      <c r="BI37" s="159"/>
      <c r="BJ37" s="121"/>
      <c r="BK37" s="139"/>
      <c r="BL37" s="358"/>
      <c r="BM37" s="132"/>
      <c r="BN37" s="132"/>
      <c r="BR37" s="366"/>
      <c r="BS37" s="366"/>
      <c r="BT37" s="366"/>
      <c r="BU37" s="366"/>
      <c r="BV37" s="366"/>
    </row>
    <row r="38" spans="1:74" s="78" customFormat="1" ht="72" hidden="1" customHeight="1">
      <c r="A38" s="71">
        <v>2</v>
      </c>
      <c r="B38" s="97">
        <v>65</v>
      </c>
      <c r="C38" s="81" t="s">
        <v>1196</v>
      </c>
      <c r="D38" s="166" t="s">
        <v>1764</v>
      </c>
      <c r="E38" s="128">
        <v>9555</v>
      </c>
      <c r="F38" s="128">
        <v>3</v>
      </c>
      <c r="G38" s="94">
        <v>745</v>
      </c>
      <c r="H38" s="81" t="s">
        <v>818</v>
      </c>
      <c r="I38" s="128">
        <v>360</v>
      </c>
      <c r="J38" s="128">
        <v>8</v>
      </c>
      <c r="K38" s="129" t="s">
        <v>819</v>
      </c>
      <c r="L38" s="65">
        <v>10608600</v>
      </c>
      <c r="M38" s="129">
        <v>1</v>
      </c>
      <c r="N38" s="136">
        <f t="shared" si="11"/>
        <v>10608600</v>
      </c>
      <c r="O38" s="65"/>
      <c r="P38" s="65"/>
      <c r="Q38" s="136">
        <f t="shared" si="3"/>
        <v>10608600</v>
      </c>
      <c r="R38" s="130">
        <f t="shared" si="4"/>
        <v>10608600</v>
      </c>
      <c r="S38" s="130">
        <v>1</v>
      </c>
      <c r="T38" s="136">
        <v>10608600</v>
      </c>
      <c r="U38" s="136"/>
      <c r="V38" s="136"/>
      <c r="W38" s="136">
        <f t="shared" si="5"/>
        <v>10608600</v>
      </c>
      <c r="X38" s="81" t="s">
        <v>289</v>
      </c>
      <c r="Y38" s="81" t="s">
        <v>109</v>
      </c>
      <c r="Z38" s="81" t="s">
        <v>290</v>
      </c>
      <c r="AA38" s="81" t="s">
        <v>123</v>
      </c>
      <c r="AB38" s="81" t="s">
        <v>51</v>
      </c>
      <c r="AC38" s="129" t="s">
        <v>51</v>
      </c>
      <c r="AD38" s="81" t="s">
        <v>829</v>
      </c>
      <c r="AE38" s="128" t="s">
        <v>824</v>
      </c>
      <c r="AF38" s="81" t="s">
        <v>894</v>
      </c>
      <c r="AG38" s="81" t="s">
        <v>850</v>
      </c>
      <c r="AH38" s="81" t="s">
        <v>895</v>
      </c>
      <c r="AI38" s="81" t="s">
        <v>896</v>
      </c>
      <c r="AJ38" s="129">
        <v>11248</v>
      </c>
      <c r="AK38" s="129">
        <v>2100000000</v>
      </c>
      <c r="AL38" s="129">
        <v>2100000000</v>
      </c>
      <c r="AM38" s="81" t="s">
        <v>475</v>
      </c>
      <c r="AN38" s="129"/>
      <c r="AO38" s="135">
        <f t="shared" si="12"/>
        <v>1</v>
      </c>
      <c r="AP38" s="135">
        <f t="shared" si="13"/>
        <v>10608600</v>
      </c>
      <c r="AQ38" s="129"/>
      <c r="AR38" s="63"/>
      <c r="AS38" s="63"/>
      <c r="AT38" s="63"/>
      <c r="AU38" s="129" t="s">
        <v>49</v>
      </c>
      <c r="AV38" s="129">
        <v>18934</v>
      </c>
      <c r="AW38" s="128" t="s">
        <v>830</v>
      </c>
      <c r="AX38" s="128" t="s">
        <v>846</v>
      </c>
      <c r="AY38" s="128" t="s">
        <v>831</v>
      </c>
      <c r="AZ38" s="129" t="s">
        <v>489</v>
      </c>
      <c r="BA38" s="140" t="s">
        <v>50</v>
      </c>
      <c r="BB38" s="140" t="s">
        <v>50</v>
      </c>
      <c r="BC38" s="129" t="s">
        <v>861</v>
      </c>
      <c r="BD38" s="129" t="s">
        <v>50</v>
      </c>
      <c r="BE38" s="129"/>
      <c r="BF38" s="129"/>
      <c r="BG38" s="143"/>
      <c r="BH38" s="159"/>
      <c r="BI38" s="159"/>
      <c r="BJ38" s="121"/>
      <c r="BK38" s="81" t="s">
        <v>1752</v>
      </c>
      <c r="BL38" s="358" t="s">
        <v>1784</v>
      </c>
      <c r="BM38" s="132"/>
      <c r="BN38" s="132"/>
      <c r="BR38" s="366"/>
      <c r="BS38" s="366"/>
      <c r="BT38" s="366"/>
      <c r="BU38" s="366"/>
      <c r="BV38" s="366"/>
    </row>
    <row r="39" spans="1:74" s="78" customFormat="1" ht="72" hidden="1" customHeight="1">
      <c r="A39" s="71">
        <v>2</v>
      </c>
      <c r="B39" s="97">
        <v>72</v>
      </c>
      <c r="C39" s="81" t="s">
        <v>1870</v>
      </c>
      <c r="D39" s="166" t="s">
        <v>1769</v>
      </c>
      <c r="E39" s="128">
        <v>9543</v>
      </c>
      <c r="F39" s="128">
        <v>2</v>
      </c>
      <c r="G39" s="94">
        <v>450</v>
      </c>
      <c r="H39" s="81" t="s">
        <v>818</v>
      </c>
      <c r="I39" s="128">
        <v>300</v>
      </c>
      <c r="J39" s="128">
        <v>6</v>
      </c>
      <c r="K39" s="129" t="s">
        <v>819</v>
      </c>
      <c r="L39" s="65">
        <v>8413000</v>
      </c>
      <c r="M39" s="129">
        <v>1</v>
      </c>
      <c r="N39" s="172">
        <f t="shared" si="11"/>
        <v>8413000</v>
      </c>
      <c r="O39" s="65"/>
      <c r="P39" s="65"/>
      <c r="Q39" s="136">
        <f t="shared" si="3"/>
        <v>8413000</v>
      </c>
      <c r="R39" s="130">
        <f t="shared" si="4"/>
        <v>7692600</v>
      </c>
      <c r="S39" s="130">
        <v>1</v>
      </c>
      <c r="T39" s="136">
        <v>7692600</v>
      </c>
      <c r="U39" s="136"/>
      <c r="V39" s="136"/>
      <c r="W39" s="136">
        <f t="shared" si="5"/>
        <v>7692600</v>
      </c>
      <c r="X39" s="81" t="s">
        <v>466</v>
      </c>
      <c r="Y39" s="81" t="s">
        <v>412</v>
      </c>
      <c r="Z39" s="81" t="s">
        <v>412</v>
      </c>
      <c r="AA39" s="81" t="s">
        <v>111</v>
      </c>
      <c r="AB39" s="81" t="s">
        <v>57</v>
      </c>
      <c r="AC39" s="129" t="s">
        <v>57</v>
      </c>
      <c r="AD39" s="81" t="s">
        <v>827</v>
      </c>
      <c r="AE39" s="128" t="s">
        <v>824</v>
      </c>
      <c r="AF39" s="81" t="s">
        <v>1009</v>
      </c>
      <c r="AG39" s="81" t="s">
        <v>1010</v>
      </c>
      <c r="AH39" s="81" t="s">
        <v>1011</v>
      </c>
      <c r="AI39" s="81" t="s">
        <v>1012</v>
      </c>
      <c r="AJ39" s="129">
        <v>11252</v>
      </c>
      <c r="AK39" s="129">
        <v>2100000000</v>
      </c>
      <c r="AL39" s="129">
        <v>2100000000</v>
      </c>
      <c r="AM39" s="81" t="s">
        <v>475</v>
      </c>
      <c r="AN39" s="129"/>
      <c r="AO39" s="135">
        <f t="shared" si="12"/>
        <v>1</v>
      </c>
      <c r="AP39" s="135">
        <f t="shared" si="13"/>
        <v>7692600</v>
      </c>
      <c r="AQ39" s="129"/>
      <c r="AR39" s="63"/>
      <c r="AS39" s="63"/>
      <c r="AT39" s="63"/>
      <c r="AU39" s="129" t="s">
        <v>49</v>
      </c>
      <c r="AV39" s="129">
        <v>19137</v>
      </c>
      <c r="AW39" s="128" t="s">
        <v>821</v>
      </c>
      <c r="AX39" s="128" t="s">
        <v>828</v>
      </c>
      <c r="AY39" s="128" t="s">
        <v>45</v>
      </c>
      <c r="AZ39" s="129" t="s">
        <v>1013</v>
      </c>
      <c r="BA39" s="140" t="s">
        <v>50</v>
      </c>
      <c r="BB39" s="129" t="s">
        <v>50</v>
      </c>
      <c r="BC39" s="129" t="s">
        <v>861</v>
      </c>
      <c r="BD39" s="129" t="s">
        <v>50</v>
      </c>
      <c r="BE39" s="129"/>
      <c r="BF39" s="129"/>
      <c r="BG39" s="143"/>
      <c r="BH39" s="159"/>
      <c r="BI39" s="159"/>
      <c r="BJ39" s="121"/>
      <c r="BK39" s="121"/>
      <c r="BL39" s="358"/>
      <c r="BM39" s="132"/>
      <c r="BN39" s="132"/>
      <c r="BR39" s="366"/>
      <c r="BS39" s="366"/>
      <c r="BT39" s="366"/>
      <c r="BU39" s="366"/>
      <c r="BV39" s="366"/>
    </row>
    <row r="40" spans="1:74" s="78" customFormat="1" ht="72" hidden="1" customHeight="1">
      <c r="A40" s="71">
        <v>2</v>
      </c>
      <c r="B40" s="97">
        <v>74</v>
      </c>
      <c r="C40" s="81" t="s">
        <v>1871</v>
      </c>
      <c r="D40" s="166" t="s">
        <v>1550</v>
      </c>
      <c r="E40" s="128"/>
      <c r="F40" s="128">
        <v>1</v>
      </c>
      <c r="G40" s="94">
        <v>25</v>
      </c>
      <c r="H40" s="81" t="s">
        <v>818</v>
      </c>
      <c r="I40" s="128">
        <v>365</v>
      </c>
      <c r="J40" s="128">
        <v>1</v>
      </c>
      <c r="K40" s="129" t="s">
        <v>259</v>
      </c>
      <c r="L40" s="65">
        <v>5500000</v>
      </c>
      <c r="M40" s="129">
        <v>1</v>
      </c>
      <c r="N40" s="136">
        <f t="shared" si="11"/>
        <v>5500000</v>
      </c>
      <c r="O40" s="65"/>
      <c r="P40" s="65"/>
      <c r="Q40" s="136">
        <f t="shared" si="3"/>
        <v>5500000</v>
      </c>
      <c r="R40" s="130">
        <f t="shared" si="4"/>
        <v>5500000</v>
      </c>
      <c r="S40" s="130">
        <v>1</v>
      </c>
      <c r="T40" s="136">
        <v>5500000</v>
      </c>
      <c r="U40" s="136"/>
      <c r="V40" s="136"/>
      <c r="W40" s="136">
        <f t="shared" si="5"/>
        <v>5500000</v>
      </c>
      <c r="X40" s="81" t="s">
        <v>187</v>
      </c>
      <c r="Y40" s="81" t="s">
        <v>180</v>
      </c>
      <c r="Z40" s="81" t="s">
        <v>188</v>
      </c>
      <c r="AA40" s="81" t="s">
        <v>111</v>
      </c>
      <c r="AB40" s="81" t="s">
        <v>57</v>
      </c>
      <c r="AC40" s="129" t="s">
        <v>99</v>
      </c>
      <c r="AD40" s="81" t="s">
        <v>840</v>
      </c>
      <c r="AE40" s="128" t="s">
        <v>824</v>
      </c>
      <c r="AF40" s="81" t="s">
        <v>1061</v>
      </c>
      <c r="AG40" s="81" t="s">
        <v>1062</v>
      </c>
      <c r="AH40" s="81" t="s">
        <v>1063</v>
      </c>
      <c r="AI40" s="81" t="s">
        <v>1064</v>
      </c>
      <c r="AJ40" s="129">
        <v>11253</v>
      </c>
      <c r="AK40" s="129">
        <v>2100000000</v>
      </c>
      <c r="AL40" s="129">
        <v>2100000000</v>
      </c>
      <c r="AM40" s="81" t="s">
        <v>475</v>
      </c>
      <c r="AN40" s="129" t="s">
        <v>100</v>
      </c>
      <c r="AO40" s="135">
        <f t="shared" si="12"/>
        <v>1</v>
      </c>
      <c r="AP40" s="135">
        <f t="shared" si="13"/>
        <v>5500000</v>
      </c>
      <c r="AQ40" s="129"/>
      <c r="AR40" s="63"/>
      <c r="AS40" s="63"/>
      <c r="AT40" s="63"/>
      <c r="AU40" s="129" t="s">
        <v>49</v>
      </c>
      <c r="AV40" s="129">
        <v>19539</v>
      </c>
      <c r="AW40" s="128" t="s">
        <v>834</v>
      </c>
      <c r="AX40" s="128" t="s">
        <v>841</v>
      </c>
      <c r="AY40" s="128" t="s">
        <v>45</v>
      </c>
      <c r="AZ40" s="129" t="s">
        <v>532</v>
      </c>
      <c r="BA40" s="140" t="s">
        <v>50</v>
      </c>
      <c r="BB40" s="129" t="s">
        <v>50</v>
      </c>
      <c r="BC40" s="129" t="s">
        <v>861</v>
      </c>
      <c r="BD40" s="129" t="s">
        <v>50</v>
      </c>
      <c r="BE40" s="129"/>
      <c r="BF40" s="129"/>
      <c r="BG40" s="143"/>
      <c r="BH40" s="159"/>
      <c r="BI40" s="159"/>
      <c r="BJ40" s="81"/>
      <c r="BK40" s="81"/>
      <c r="BL40" s="358"/>
      <c r="BM40" s="132"/>
      <c r="BN40" s="132"/>
      <c r="BR40" s="366"/>
      <c r="BS40" s="366"/>
      <c r="BT40" s="366"/>
      <c r="BU40" s="366"/>
      <c r="BV40" s="366"/>
    </row>
    <row r="41" spans="1:74" s="78" customFormat="1" ht="192" hidden="1" customHeight="1">
      <c r="A41" s="71">
        <v>2</v>
      </c>
      <c r="B41" s="97">
        <v>76</v>
      </c>
      <c r="C41" s="81" t="s">
        <v>1872</v>
      </c>
      <c r="D41" s="166" t="s">
        <v>1763</v>
      </c>
      <c r="E41" s="128">
        <v>9539</v>
      </c>
      <c r="F41" s="128">
        <v>2</v>
      </c>
      <c r="G41" s="94">
        <v>450</v>
      </c>
      <c r="H41" s="81" t="s">
        <v>818</v>
      </c>
      <c r="I41" s="128">
        <v>320</v>
      </c>
      <c r="J41" s="128">
        <v>6</v>
      </c>
      <c r="K41" s="129" t="s">
        <v>819</v>
      </c>
      <c r="L41" s="65">
        <v>10497600</v>
      </c>
      <c r="M41" s="129">
        <v>1</v>
      </c>
      <c r="N41" s="136">
        <f t="shared" si="11"/>
        <v>10497600</v>
      </c>
      <c r="O41" s="65"/>
      <c r="P41" s="65"/>
      <c r="Q41" s="136">
        <f t="shared" si="3"/>
        <v>10497600</v>
      </c>
      <c r="R41" s="130">
        <f t="shared" si="4"/>
        <v>10497600</v>
      </c>
      <c r="S41" s="130">
        <v>1</v>
      </c>
      <c r="T41" s="136">
        <v>10497600</v>
      </c>
      <c r="U41" s="136"/>
      <c r="V41" s="136"/>
      <c r="W41" s="136">
        <f t="shared" si="5"/>
        <v>10497600</v>
      </c>
      <c r="X41" s="81" t="s">
        <v>214</v>
      </c>
      <c r="Y41" s="81" t="s">
        <v>215</v>
      </c>
      <c r="Z41" s="81" t="s">
        <v>209</v>
      </c>
      <c r="AA41" s="81" t="s">
        <v>127</v>
      </c>
      <c r="AB41" s="81" t="s">
        <v>51</v>
      </c>
      <c r="AC41" s="129" t="s">
        <v>51</v>
      </c>
      <c r="AD41" s="81" t="s">
        <v>827</v>
      </c>
      <c r="AE41" s="128" t="s">
        <v>824</v>
      </c>
      <c r="AF41" s="81" t="s">
        <v>904</v>
      </c>
      <c r="AG41" s="81" t="s">
        <v>905</v>
      </c>
      <c r="AH41" s="81" t="s">
        <v>906</v>
      </c>
      <c r="AI41" s="81" t="s">
        <v>907</v>
      </c>
      <c r="AJ41" s="129">
        <v>11241</v>
      </c>
      <c r="AK41" s="129">
        <v>2100000000</v>
      </c>
      <c r="AL41" s="129">
        <v>2100000000</v>
      </c>
      <c r="AM41" s="81" t="s">
        <v>475</v>
      </c>
      <c r="AN41" s="129"/>
      <c r="AO41" s="135">
        <f t="shared" si="12"/>
        <v>1</v>
      </c>
      <c r="AP41" s="135">
        <f t="shared" si="13"/>
        <v>10497600</v>
      </c>
      <c r="AQ41" s="129"/>
      <c r="AR41" s="63"/>
      <c r="AS41" s="63"/>
      <c r="AT41" s="63"/>
      <c r="AU41" s="129" t="s">
        <v>49</v>
      </c>
      <c r="AV41" s="129">
        <v>17481</v>
      </c>
      <c r="AW41" s="128" t="s">
        <v>821</v>
      </c>
      <c r="AX41" s="128" t="s">
        <v>860</v>
      </c>
      <c r="AY41" s="128" t="s">
        <v>45</v>
      </c>
      <c r="AZ41" s="129" t="s">
        <v>492</v>
      </c>
      <c r="BA41" s="140" t="s">
        <v>50</v>
      </c>
      <c r="BB41" s="129" t="s">
        <v>50</v>
      </c>
      <c r="BC41" s="129" t="s">
        <v>861</v>
      </c>
      <c r="BD41" s="129" t="s">
        <v>50</v>
      </c>
      <c r="BE41" s="129"/>
      <c r="BF41" s="129"/>
      <c r="BG41" s="143"/>
      <c r="BH41" s="159"/>
      <c r="BI41" s="159"/>
      <c r="BJ41" s="121"/>
      <c r="BK41" s="121"/>
      <c r="BL41" s="358"/>
      <c r="BM41" s="132"/>
      <c r="BN41" s="132"/>
      <c r="BR41" s="366"/>
      <c r="BS41" s="366"/>
      <c r="BT41" s="366"/>
      <c r="BU41" s="366"/>
      <c r="BV41" s="366"/>
    </row>
    <row r="42" spans="1:74" s="78" customFormat="1" ht="96" hidden="1" customHeight="1">
      <c r="A42" s="71">
        <v>2</v>
      </c>
      <c r="B42" s="97">
        <v>79</v>
      </c>
      <c r="C42" s="81" t="s">
        <v>1873</v>
      </c>
      <c r="D42" s="166" t="s">
        <v>1596</v>
      </c>
      <c r="E42" s="128"/>
      <c r="F42" s="128">
        <v>1</v>
      </c>
      <c r="G42" s="94">
        <v>1857.45</v>
      </c>
      <c r="H42" s="81" t="s">
        <v>818</v>
      </c>
      <c r="I42" s="128">
        <v>250</v>
      </c>
      <c r="J42" s="128">
        <v>5</v>
      </c>
      <c r="K42" s="129" t="s">
        <v>393</v>
      </c>
      <c r="L42" s="65">
        <v>25000000</v>
      </c>
      <c r="M42" s="129">
        <v>1</v>
      </c>
      <c r="N42" s="172">
        <f t="shared" si="11"/>
        <v>25000000</v>
      </c>
      <c r="O42" s="65"/>
      <c r="P42" s="65"/>
      <c r="Q42" s="136">
        <f t="shared" si="3"/>
        <v>25000000</v>
      </c>
      <c r="R42" s="130">
        <f t="shared" si="4"/>
        <v>24800000</v>
      </c>
      <c r="S42" s="130">
        <v>1</v>
      </c>
      <c r="T42" s="136">
        <v>24800000</v>
      </c>
      <c r="U42" s="136"/>
      <c r="V42" s="136"/>
      <c r="W42" s="136">
        <f t="shared" si="5"/>
        <v>24800000</v>
      </c>
      <c r="X42" s="81" t="s">
        <v>125</v>
      </c>
      <c r="Y42" s="81" t="s">
        <v>126</v>
      </c>
      <c r="Z42" s="81" t="s">
        <v>126</v>
      </c>
      <c r="AA42" s="81" t="s">
        <v>127</v>
      </c>
      <c r="AB42" s="81" t="s">
        <v>42</v>
      </c>
      <c r="AC42" s="129" t="s">
        <v>42</v>
      </c>
      <c r="AD42" s="81" t="s">
        <v>832</v>
      </c>
      <c r="AE42" s="128" t="s">
        <v>820</v>
      </c>
      <c r="AF42" s="81" t="s">
        <v>914</v>
      </c>
      <c r="AG42" s="81" t="s">
        <v>915</v>
      </c>
      <c r="AH42" s="81" t="s">
        <v>916</v>
      </c>
      <c r="AI42" s="81" t="s">
        <v>917</v>
      </c>
      <c r="AJ42" s="129">
        <v>10723</v>
      </c>
      <c r="AK42" s="129">
        <v>2100000000</v>
      </c>
      <c r="AL42" s="129">
        <v>2100000000</v>
      </c>
      <c r="AM42" s="137" t="s">
        <v>833</v>
      </c>
      <c r="AN42" s="129"/>
      <c r="AO42" s="135">
        <f t="shared" si="12"/>
        <v>1</v>
      </c>
      <c r="AP42" s="135">
        <f t="shared" si="13"/>
        <v>24800000</v>
      </c>
      <c r="AQ42" s="129"/>
      <c r="AR42" s="63"/>
      <c r="AS42" s="63"/>
      <c r="AT42" s="63"/>
      <c r="AU42" s="129" t="s">
        <v>49</v>
      </c>
      <c r="AV42" s="129">
        <v>18523</v>
      </c>
      <c r="AW42" s="128" t="s">
        <v>851</v>
      </c>
      <c r="AX42" s="128" t="s">
        <v>913</v>
      </c>
      <c r="AY42" s="128" t="s">
        <v>835</v>
      </c>
      <c r="AZ42" s="129" t="s">
        <v>494</v>
      </c>
      <c r="BA42" s="140" t="s">
        <v>50</v>
      </c>
      <c r="BB42" s="129" t="s">
        <v>50</v>
      </c>
      <c r="BC42" s="129" t="s">
        <v>861</v>
      </c>
      <c r="BD42" s="129" t="s">
        <v>50</v>
      </c>
      <c r="BE42" s="129"/>
      <c r="BF42" s="129"/>
      <c r="BG42" s="143"/>
      <c r="BH42" s="159"/>
      <c r="BI42" s="159"/>
      <c r="BJ42" s="149"/>
      <c r="BK42" s="139"/>
      <c r="BL42" s="358"/>
      <c r="BM42" s="132"/>
      <c r="BN42" s="132"/>
      <c r="BR42" s="366"/>
      <c r="BS42" s="366"/>
      <c r="BT42" s="366"/>
      <c r="BU42" s="366"/>
      <c r="BV42" s="366"/>
    </row>
    <row r="43" spans="1:74" s="78" customFormat="1" ht="72" hidden="1" customHeight="1">
      <c r="A43" s="71">
        <v>2</v>
      </c>
      <c r="B43" s="97">
        <v>81</v>
      </c>
      <c r="C43" s="81" t="s">
        <v>1196</v>
      </c>
      <c r="D43" s="166" t="s">
        <v>1542</v>
      </c>
      <c r="E43" s="128">
        <v>9555</v>
      </c>
      <c r="F43" s="128">
        <v>3</v>
      </c>
      <c r="G43" s="94">
        <v>745</v>
      </c>
      <c r="H43" s="81" t="s">
        <v>818</v>
      </c>
      <c r="I43" s="128">
        <v>360</v>
      </c>
      <c r="J43" s="128">
        <v>8</v>
      </c>
      <c r="K43" s="129" t="s">
        <v>819</v>
      </c>
      <c r="L43" s="65">
        <v>10608600</v>
      </c>
      <c r="M43" s="129">
        <v>1</v>
      </c>
      <c r="N43" s="136">
        <f t="shared" si="11"/>
        <v>10608600</v>
      </c>
      <c r="O43" s="65"/>
      <c r="P43" s="65"/>
      <c r="Q43" s="136">
        <f t="shared" si="3"/>
        <v>10608600</v>
      </c>
      <c r="R43" s="130">
        <f t="shared" si="4"/>
        <v>10608600</v>
      </c>
      <c r="S43" s="130">
        <v>1</v>
      </c>
      <c r="T43" s="136">
        <v>10608600</v>
      </c>
      <c r="U43" s="136"/>
      <c r="V43" s="136"/>
      <c r="W43" s="136">
        <f t="shared" si="5"/>
        <v>10608600</v>
      </c>
      <c r="X43" s="81" t="s">
        <v>287</v>
      </c>
      <c r="Y43" s="81" t="s">
        <v>288</v>
      </c>
      <c r="Z43" s="81" t="s">
        <v>260</v>
      </c>
      <c r="AA43" s="81" t="s">
        <v>123</v>
      </c>
      <c r="AB43" s="81" t="s">
        <v>57</v>
      </c>
      <c r="AC43" s="129" t="s">
        <v>57</v>
      </c>
      <c r="AD43" s="81" t="s">
        <v>829</v>
      </c>
      <c r="AE43" s="128" t="s">
        <v>824</v>
      </c>
      <c r="AF43" s="81" t="s">
        <v>897</v>
      </c>
      <c r="AG43" s="81" t="s">
        <v>850</v>
      </c>
      <c r="AH43" s="81" t="s">
        <v>898</v>
      </c>
      <c r="AI43" s="81" t="s">
        <v>899</v>
      </c>
      <c r="AJ43" s="129">
        <v>11244</v>
      </c>
      <c r="AK43" s="129">
        <v>2100000000</v>
      </c>
      <c r="AL43" s="129">
        <v>2100000000</v>
      </c>
      <c r="AM43" s="81" t="s">
        <v>475</v>
      </c>
      <c r="AN43" s="129"/>
      <c r="AO43" s="135">
        <f t="shared" si="12"/>
        <v>1</v>
      </c>
      <c r="AP43" s="135">
        <f t="shared" si="13"/>
        <v>10608600</v>
      </c>
      <c r="AQ43" s="129"/>
      <c r="AR43" s="63"/>
      <c r="AS43" s="63"/>
      <c r="AT43" s="63"/>
      <c r="AU43" s="129" t="s">
        <v>49</v>
      </c>
      <c r="AV43" s="129">
        <v>18937</v>
      </c>
      <c r="AW43" s="128" t="s">
        <v>830</v>
      </c>
      <c r="AX43" s="128" t="s">
        <v>846</v>
      </c>
      <c r="AY43" s="128" t="s">
        <v>831</v>
      </c>
      <c r="AZ43" s="129" t="s">
        <v>491</v>
      </c>
      <c r="BA43" s="140" t="s">
        <v>50</v>
      </c>
      <c r="BB43" s="140" t="s">
        <v>50</v>
      </c>
      <c r="BC43" s="129" t="s">
        <v>861</v>
      </c>
      <c r="BD43" s="129" t="s">
        <v>50</v>
      </c>
      <c r="BE43" s="129"/>
      <c r="BF43" s="129"/>
      <c r="BG43" s="143"/>
      <c r="BH43" s="159"/>
      <c r="BI43" s="159"/>
      <c r="BJ43" s="121"/>
      <c r="BK43" s="121"/>
      <c r="BL43" s="358"/>
      <c r="BM43" s="132"/>
      <c r="BN43" s="132"/>
      <c r="BR43" s="366"/>
      <c r="BS43" s="366"/>
      <c r="BT43" s="366"/>
      <c r="BU43" s="366"/>
      <c r="BV43" s="366"/>
    </row>
    <row r="44" spans="1:74" s="78" customFormat="1" ht="48" hidden="1" customHeight="1">
      <c r="A44" s="71">
        <v>2</v>
      </c>
      <c r="B44" s="97">
        <v>83</v>
      </c>
      <c r="C44" s="81" t="s">
        <v>1874</v>
      </c>
      <c r="D44" s="166" t="s">
        <v>1601</v>
      </c>
      <c r="E44" s="128"/>
      <c r="F44" s="128">
        <v>1</v>
      </c>
      <c r="G44" s="94">
        <v>102</v>
      </c>
      <c r="H44" s="81" t="s">
        <v>818</v>
      </c>
      <c r="I44" s="128">
        <v>360</v>
      </c>
      <c r="J44" s="128">
        <v>3</v>
      </c>
      <c r="K44" s="129" t="s">
        <v>393</v>
      </c>
      <c r="L44" s="65">
        <v>182900</v>
      </c>
      <c r="M44" s="129">
        <v>1</v>
      </c>
      <c r="N44" s="136">
        <f t="shared" si="11"/>
        <v>182900</v>
      </c>
      <c r="O44" s="65"/>
      <c r="P44" s="65"/>
      <c r="Q44" s="136">
        <f t="shared" si="3"/>
        <v>182900</v>
      </c>
      <c r="R44" s="130">
        <f t="shared" si="4"/>
        <v>182900</v>
      </c>
      <c r="S44" s="130">
        <v>1</v>
      </c>
      <c r="T44" s="136">
        <v>182900</v>
      </c>
      <c r="U44" s="136"/>
      <c r="V44" s="136"/>
      <c r="W44" s="136">
        <f t="shared" si="5"/>
        <v>182900</v>
      </c>
      <c r="X44" s="81" t="s">
        <v>252</v>
      </c>
      <c r="Y44" s="81" t="s">
        <v>135</v>
      </c>
      <c r="Z44" s="81" t="s">
        <v>136</v>
      </c>
      <c r="AA44" s="81" t="s">
        <v>123</v>
      </c>
      <c r="AB44" s="81" t="s">
        <v>83</v>
      </c>
      <c r="AC44" s="129" t="s">
        <v>83</v>
      </c>
      <c r="AD44" s="81" t="s">
        <v>840</v>
      </c>
      <c r="AE44" s="128" t="s">
        <v>820</v>
      </c>
      <c r="AF44" s="81" t="s">
        <v>920</v>
      </c>
      <c r="AG44" s="81" t="s">
        <v>850</v>
      </c>
      <c r="AH44" s="81" t="s">
        <v>918</v>
      </c>
      <c r="AI44" s="81" t="s">
        <v>919</v>
      </c>
      <c r="AJ44" s="129">
        <v>50</v>
      </c>
      <c r="AK44" s="129">
        <v>2100000000</v>
      </c>
      <c r="AL44" s="129">
        <v>2100000000</v>
      </c>
      <c r="AM44" s="121" t="s">
        <v>83</v>
      </c>
      <c r="AN44" s="129"/>
      <c r="AO44" s="135">
        <f t="shared" si="12"/>
        <v>1</v>
      </c>
      <c r="AP44" s="135">
        <f t="shared" si="13"/>
        <v>182900</v>
      </c>
      <c r="AQ44" s="129"/>
      <c r="AR44" s="63"/>
      <c r="AS44" s="63"/>
      <c r="AT44" s="63"/>
      <c r="AU44" s="129" t="s">
        <v>49</v>
      </c>
      <c r="AV44" s="129">
        <v>18939</v>
      </c>
      <c r="AW44" s="128" t="s">
        <v>851</v>
      </c>
      <c r="AX44" s="128" t="s">
        <v>852</v>
      </c>
      <c r="AY44" s="128" t="s">
        <v>843</v>
      </c>
      <c r="AZ44" s="129" t="s">
        <v>495</v>
      </c>
      <c r="BA44" s="140" t="s">
        <v>50</v>
      </c>
      <c r="BB44" s="140" t="s">
        <v>50</v>
      </c>
      <c r="BC44" s="129" t="s">
        <v>861</v>
      </c>
      <c r="BD44" s="129" t="s">
        <v>50</v>
      </c>
      <c r="BE44" s="129"/>
      <c r="BF44" s="129"/>
      <c r="BG44" s="143"/>
      <c r="BH44" s="159"/>
      <c r="BI44" s="159"/>
      <c r="BJ44" s="81"/>
      <c r="BK44" s="81"/>
      <c r="BL44" s="358"/>
      <c r="BM44" s="132"/>
      <c r="BN44" s="132"/>
      <c r="BR44" s="366"/>
      <c r="BS44" s="366"/>
      <c r="BT44" s="366"/>
      <c r="BU44" s="366"/>
      <c r="BV44" s="366"/>
    </row>
    <row r="45" spans="1:74" s="78" customFormat="1" ht="72" hidden="1" customHeight="1">
      <c r="A45" s="71">
        <v>2</v>
      </c>
      <c r="B45" s="97">
        <v>84</v>
      </c>
      <c r="C45" s="81" t="s">
        <v>1195</v>
      </c>
      <c r="D45" s="166" t="s">
        <v>1602</v>
      </c>
      <c r="E45" s="128">
        <v>11058</v>
      </c>
      <c r="F45" s="128">
        <v>2</v>
      </c>
      <c r="G45" s="94">
        <v>100</v>
      </c>
      <c r="H45" s="81" t="s">
        <v>818</v>
      </c>
      <c r="I45" s="128">
        <v>180</v>
      </c>
      <c r="J45" s="128">
        <v>5</v>
      </c>
      <c r="K45" s="129" t="s">
        <v>819</v>
      </c>
      <c r="L45" s="65">
        <v>1546100</v>
      </c>
      <c r="M45" s="129">
        <v>1</v>
      </c>
      <c r="N45" s="136">
        <f t="shared" si="11"/>
        <v>1546100</v>
      </c>
      <c r="O45" s="65"/>
      <c r="P45" s="65"/>
      <c r="Q45" s="136">
        <f t="shared" si="3"/>
        <v>1546100</v>
      </c>
      <c r="R45" s="130">
        <f t="shared" si="4"/>
        <v>1546100</v>
      </c>
      <c r="S45" s="130">
        <v>1</v>
      </c>
      <c r="T45" s="136">
        <v>1546100</v>
      </c>
      <c r="U45" s="136"/>
      <c r="V45" s="136"/>
      <c r="W45" s="136">
        <f t="shared" si="5"/>
        <v>1546100</v>
      </c>
      <c r="X45" s="81" t="s">
        <v>925</v>
      </c>
      <c r="Y45" s="81" t="s">
        <v>464</v>
      </c>
      <c r="Z45" s="81" t="s">
        <v>464</v>
      </c>
      <c r="AA45" s="81" t="s">
        <v>123</v>
      </c>
      <c r="AB45" s="81" t="s">
        <v>83</v>
      </c>
      <c r="AC45" s="129" t="s">
        <v>83</v>
      </c>
      <c r="AD45" s="81" t="s">
        <v>829</v>
      </c>
      <c r="AE45" s="128" t="s">
        <v>820</v>
      </c>
      <c r="AF45" s="81" t="s">
        <v>926</v>
      </c>
      <c r="AG45" s="81" t="s">
        <v>927</v>
      </c>
      <c r="AH45" s="81" t="s">
        <v>928</v>
      </c>
      <c r="AI45" s="81" t="s">
        <v>899</v>
      </c>
      <c r="AJ45" s="129">
        <v>686</v>
      </c>
      <c r="AK45" s="129">
        <v>2100000000</v>
      </c>
      <c r="AL45" s="129">
        <v>2100000000</v>
      </c>
      <c r="AM45" s="121" t="s">
        <v>83</v>
      </c>
      <c r="AN45" s="129"/>
      <c r="AO45" s="135">
        <f t="shared" si="12"/>
        <v>1</v>
      </c>
      <c r="AP45" s="135">
        <f t="shared" si="13"/>
        <v>1546100</v>
      </c>
      <c r="AQ45" s="129"/>
      <c r="AR45" s="63"/>
      <c r="AS45" s="63"/>
      <c r="AT45" s="63"/>
      <c r="AU45" s="129" t="s">
        <v>49</v>
      </c>
      <c r="AV45" s="129">
        <v>18940</v>
      </c>
      <c r="AW45" s="128" t="s">
        <v>830</v>
      </c>
      <c r="AX45" s="128" t="s">
        <v>845</v>
      </c>
      <c r="AY45" s="128" t="s">
        <v>831</v>
      </c>
      <c r="AZ45" s="129" t="s">
        <v>497</v>
      </c>
      <c r="BA45" s="140" t="s">
        <v>50</v>
      </c>
      <c r="BB45" s="140" t="s">
        <v>50</v>
      </c>
      <c r="BC45" s="129" t="s">
        <v>861</v>
      </c>
      <c r="BD45" s="129" t="s">
        <v>50</v>
      </c>
      <c r="BE45" s="129"/>
      <c r="BF45" s="129"/>
      <c r="BG45" s="143"/>
      <c r="BH45" s="159"/>
      <c r="BI45" s="159"/>
      <c r="BJ45" s="121"/>
      <c r="BK45" s="121"/>
      <c r="BL45" s="358"/>
      <c r="BM45" s="132"/>
      <c r="BN45" s="132"/>
      <c r="BR45" s="366"/>
      <c r="BS45" s="366"/>
      <c r="BT45" s="366"/>
      <c r="BU45" s="366"/>
      <c r="BV45" s="366"/>
    </row>
    <row r="46" spans="1:74" s="78" customFormat="1" ht="72" hidden="1" customHeight="1">
      <c r="A46" s="71">
        <v>2</v>
      </c>
      <c r="B46" s="97">
        <v>85</v>
      </c>
      <c r="C46" s="81" t="s">
        <v>1195</v>
      </c>
      <c r="D46" s="166" t="s">
        <v>1603</v>
      </c>
      <c r="E46" s="128">
        <v>11058</v>
      </c>
      <c r="F46" s="128">
        <v>2</v>
      </c>
      <c r="G46" s="94">
        <v>100</v>
      </c>
      <c r="H46" s="81" t="s">
        <v>818</v>
      </c>
      <c r="I46" s="128">
        <v>180</v>
      </c>
      <c r="J46" s="128">
        <v>5</v>
      </c>
      <c r="K46" s="129" t="s">
        <v>819</v>
      </c>
      <c r="L46" s="65">
        <v>1546100</v>
      </c>
      <c r="M46" s="129">
        <v>1</v>
      </c>
      <c r="N46" s="136">
        <f t="shared" si="11"/>
        <v>1546100</v>
      </c>
      <c r="O46" s="65"/>
      <c r="P46" s="65"/>
      <c r="Q46" s="136">
        <f t="shared" si="3"/>
        <v>1546100</v>
      </c>
      <c r="R46" s="130">
        <f t="shared" si="4"/>
        <v>1546100</v>
      </c>
      <c r="S46" s="130">
        <v>1</v>
      </c>
      <c r="T46" s="136">
        <v>1546100</v>
      </c>
      <c r="U46" s="136"/>
      <c r="V46" s="136"/>
      <c r="W46" s="136">
        <f t="shared" si="5"/>
        <v>1546100</v>
      </c>
      <c r="X46" s="81" t="s">
        <v>249</v>
      </c>
      <c r="Y46" s="81" t="s">
        <v>250</v>
      </c>
      <c r="Z46" s="81" t="s">
        <v>250</v>
      </c>
      <c r="AA46" s="81" t="s">
        <v>123</v>
      </c>
      <c r="AB46" s="81" t="s">
        <v>83</v>
      </c>
      <c r="AC46" s="129" t="s">
        <v>83</v>
      </c>
      <c r="AD46" s="81" t="s">
        <v>829</v>
      </c>
      <c r="AE46" s="128" t="s">
        <v>820</v>
      </c>
      <c r="AF46" s="81" t="s">
        <v>929</v>
      </c>
      <c r="AG46" s="81" t="s">
        <v>927</v>
      </c>
      <c r="AH46" s="81" t="s">
        <v>930</v>
      </c>
      <c r="AI46" s="81" t="s">
        <v>899</v>
      </c>
      <c r="AJ46" s="129">
        <v>687</v>
      </c>
      <c r="AK46" s="129">
        <v>2100000000</v>
      </c>
      <c r="AL46" s="129">
        <v>2100000000</v>
      </c>
      <c r="AM46" s="121" t="s">
        <v>83</v>
      </c>
      <c r="AN46" s="129"/>
      <c r="AO46" s="135">
        <f t="shared" si="12"/>
        <v>1</v>
      </c>
      <c r="AP46" s="135">
        <f t="shared" si="13"/>
        <v>1546100</v>
      </c>
      <c r="AQ46" s="129"/>
      <c r="AR46" s="63"/>
      <c r="AS46" s="63"/>
      <c r="AT46" s="63"/>
      <c r="AU46" s="129" t="s">
        <v>49</v>
      </c>
      <c r="AV46" s="129">
        <v>18941</v>
      </c>
      <c r="AW46" s="128" t="s">
        <v>830</v>
      </c>
      <c r="AX46" s="128" t="s">
        <v>845</v>
      </c>
      <c r="AY46" s="128" t="s">
        <v>831</v>
      </c>
      <c r="AZ46" s="129" t="s">
        <v>498</v>
      </c>
      <c r="BA46" s="140" t="s">
        <v>50</v>
      </c>
      <c r="BB46" s="140" t="s">
        <v>50</v>
      </c>
      <c r="BC46" s="129" t="s">
        <v>861</v>
      </c>
      <c r="BD46" s="129" t="s">
        <v>50</v>
      </c>
      <c r="BE46" s="129"/>
      <c r="BF46" s="129"/>
      <c r="BG46" s="143"/>
      <c r="BH46" s="159"/>
      <c r="BI46" s="159"/>
      <c r="BJ46" s="121"/>
      <c r="BK46" s="121"/>
      <c r="BL46" s="358"/>
      <c r="BM46" s="132"/>
      <c r="BN46" s="132"/>
      <c r="BR46" s="366"/>
      <c r="BS46" s="366"/>
      <c r="BT46" s="366"/>
      <c r="BU46" s="366"/>
      <c r="BV46" s="366"/>
    </row>
    <row r="47" spans="1:74" s="78" customFormat="1" ht="96" hidden="1" customHeight="1">
      <c r="A47" s="71">
        <v>2</v>
      </c>
      <c r="B47" s="97">
        <v>86</v>
      </c>
      <c r="C47" s="81" t="s">
        <v>1875</v>
      </c>
      <c r="D47" s="166" t="s">
        <v>1604</v>
      </c>
      <c r="E47" s="128"/>
      <c r="F47" s="128">
        <v>1</v>
      </c>
      <c r="G47" s="94">
        <v>842</v>
      </c>
      <c r="H47" s="81" t="s">
        <v>818</v>
      </c>
      <c r="I47" s="128">
        <v>360</v>
      </c>
      <c r="J47" s="128">
        <v>1</v>
      </c>
      <c r="K47" s="129" t="s">
        <v>393</v>
      </c>
      <c r="L47" s="65">
        <v>889400</v>
      </c>
      <c r="M47" s="129">
        <v>1</v>
      </c>
      <c r="N47" s="136">
        <f t="shared" si="11"/>
        <v>889400</v>
      </c>
      <c r="O47" s="65"/>
      <c r="P47" s="65"/>
      <c r="Q47" s="136">
        <f t="shared" si="3"/>
        <v>889400</v>
      </c>
      <c r="R47" s="130">
        <f t="shared" si="4"/>
        <v>889400</v>
      </c>
      <c r="S47" s="130">
        <v>1</v>
      </c>
      <c r="T47" s="136">
        <v>889400</v>
      </c>
      <c r="U47" s="136"/>
      <c r="V47" s="136"/>
      <c r="W47" s="136">
        <f t="shared" si="5"/>
        <v>889400</v>
      </c>
      <c r="X47" s="81" t="s">
        <v>252</v>
      </c>
      <c r="Y47" s="81" t="s">
        <v>135</v>
      </c>
      <c r="Z47" s="81" t="s">
        <v>136</v>
      </c>
      <c r="AA47" s="81" t="s">
        <v>123</v>
      </c>
      <c r="AB47" s="81" t="s">
        <v>83</v>
      </c>
      <c r="AC47" s="129" t="s">
        <v>83</v>
      </c>
      <c r="AD47" s="81" t="s">
        <v>840</v>
      </c>
      <c r="AE47" s="128" t="s">
        <v>820</v>
      </c>
      <c r="AF47" s="81" t="s">
        <v>944</v>
      </c>
      <c r="AG47" s="81" t="s">
        <v>850</v>
      </c>
      <c r="AH47" s="81" t="s">
        <v>945</v>
      </c>
      <c r="AI47" s="81" t="s">
        <v>946</v>
      </c>
      <c r="AJ47" s="129">
        <v>50</v>
      </c>
      <c r="AK47" s="129">
        <v>2100000000</v>
      </c>
      <c r="AL47" s="129">
        <v>2100000000</v>
      </c>
      <c r="AM47" s="121" t="s">
        <v>83</v>
      </c>
      <c r="AN47" s="129"/>
      <c r="AO47" s="135">
        <f t="shared" si="12"/>
        <v>1</v>
      </c>
      <c r="AP47" s="135">
        <f t="shared" si="13"/>
        <v>889400</v>
      </c>
      <c r="AQ47" s="129"/>
      <c r="AR47" s="63"/>
      <c r="AS47" s="63"/>
      <c r="AT47" s="63"/>
      <c r="AU47" s="129" t="s">
        <v>49</v>
      </c>
      <c r="AV47" s="129">
        <v>18942</v>
      </c>
      <c r="AW47" s="128" t="s">
        <v>851</v>
      </c>
      <c r="AX47" s="128" t="s">
        <v>852</v>
      </c>
      <c r="AY47" s="128" t="s">
        <v>843</v>
      </c>
      <c r="AZ47" s="129" t="s">
        <v>503</v>
      </c>
      <c r="BA47" s="140" t="s">
        <v>50</v>
      </c>
      <c r="BB47" s="140" t="s">
        <v>50</v>
      </c>
      <c r="BC47" s="129" t="s">
        <v>861</v>
      </c>
      <c r="BD47" s="129" t="s">
        <v>50</v>
      </c>
      <c r="BE47" s="129"/>
      <c r="BF47" s="129"/>
      <c r="BG47" s="143"/>
      <c r="BH47" s="159"/>
      <c r="BI47" s="159"/>
      <c r="BJ47" s="81"/>
      <c r="BK47" s="81"/>
      <c r="BL47" s="358"/>
      <c r="BM47" s="132"/>
      <c r="BN47" s="132"/>
      <c r="BR47" s="366"/>
      <c r="BS47" s="366"/>
      <c r="BT47" s="366"/>
      <c r="BU47" s="366"/>
      <c r="BV47" s="366"/>
    </row>
    <row r="48" spans="1:74" s="78" customFormat="1" ht="96" hidden="1" customHeight="1">
      <c r="A48" s="71">
        <v>2</v>
      </c>
      <c r="B48" s="97">
        <v>87</v>
      </c>
      <c r="C48" s="81" t="s">
        <v>1876</v>
      </c>
      <c r="D48" s="166" t="s">
        <v>1605</v>
      </c>
      <c r="E48" s="128"/>
      <c r="F48" s="128">
        <v>1</v>
      </c>
      <c r="G48" s="94">
        <v>17</v>
      </c>
      <c r="H48" s="81" t="s">
        <v>818</v>
      </c>
      <c r="I48" s="128">
        <v>360</v>
      </c>
      <c r="J48" s="128">
        <v>1</v>
      </c>
      <c r="K48" s="129" t="s">
        <v>393</v>
      </c>
      <c r="L48" s="65">
        <v>250000</v>
      </c>
      <c r="M48" s="129">
        <v>1</v>
      </c>
      <c r="N48" s="136">
        <f t="shared" si="11"/>
        <v>250000</v>
      </c>
      <c r="O48" s="65"/>
      <c r="P48" s="65"/>
      <c r="Q48" s="136">
        <f t="shared" si="3"/>
        <v>250000</v>
      </c>
      <c r="R48" s="130">
        <f t="shared" si="4"/>
        <v>250000</v>
      </c>
      <c r="S48" s="130">
        <v>1</v>
      </c>
      <c r="T48" s="136">
        <v>250000</v>
      </c>
      <c r="U48" s="136"/>
      <c r="V48" s="136"/>
      <c r="W48" s="136">
        <f t="shared" si="5"/>
        <v>250000</v>
      </c>
      <c r="X48" s="81" t="s">
        <v>252</v>
      </c>
      <c r="Y48" s="81" t="s">
        <v>135</v>
      </c>
      <c r="Z48" s="81" t="s">
        <v>136</v>
      </c>
      <c r="AA48" s="81" t="s">
        <v>123</v>
      </c>
      <c r="AB48" s="81" t="s">
        <v>83</v>
      </c>
      <c r="AC48" s="129" t="s">
        <v>83</v>
      </c>
      <c r="AD48" s="81" t="s">
        <v>840</v>
      </c>
      <c r="AE48" s="128" t="s">
        <v>820</v>
      </c>
      <c r="AF48" s="81" t="s">
        <v>947</v>
      </c>
      <c r="AG48" s="81" t="s">
        <v>850</v>
      </c>
      <c r="AH48" s="81" t="s">
        <v>945</v>
      </c>
      <c r="AI48" s="81" t="s">
        <v>948</v>
      </c>
      <c r="AJ48" s="129">
        <v>50</v>
      </c>
      <c r="AK48" s="129">
        <v>2100000000</v>
      </c>
      <c r="AL48" s="129">
        <v>2100000000</v>
      </c>
      <c r="AM48" s="121" t="s">
        <v>83</v>
      </c>
      <c r="AN48" s="129"/>
      <c r="AO48" s="135">
        <f t="shared" si="12"/>
        <v>1</v>
      </c>
      <c r="AP48" s="135">
        <f t="shared" si="13"/>
        <v>250000</v>
      </c>
      <c r="AQ48" s="129"/>
      <c r="AR48" s="63"/>
      <c r="AS48" s="63"/>
      <c r="AT48" s="63"/>
      <c r="AU48" s="129" t="s">
        <v>49</v>
      </c>
      <c r="AV48" s="129">
        <v>18943</v>
      </c>
      <c r="AW48" s="128" t="s">
        <v>842</v>
      </c>
      <c r="AX48" s="128" t="s">
        <v>94</v>
      </c>
      <c r="AY48" s="128" t="s">
        <v>844</v>
      </c>
      <c r="AZ48" s="129" t="s">
        <v>504</v>
      </c>
      <c r="BA48" s="140" t="s">
        <v>50</v>
      </c>
      <c r="BB48" s="140" t="s">
        <v>50</v>
      </c>
      <c r="BC48" s="129" t="s">
        <v>861</v>
      </c>
      <c r="BD48" s="129" t="s">
        <v>50</v>
      </c>
      <c r="BE48" s="129"/>
      <c r="BF48" s="129"/>
      <c r="BG48" s="143"/>
      <c r="BH48" s="159"/>
      <c r="BI48" s="159"/>
      <c r="BJ48" s="81"/>
      <c r="BK48" s="81"/>
      <c r="BL48" s="358"/>
      <c r="BM48" s="132"/>
      <c r="BN48" s="132"/>
      <c r="BR48" s="366"/>
      <c r="BS48" s="366"/>
      <c r="BT48" s="366"/>
      <c r="BU48" s="366"/>
      <c r="BV48" s="366"/>
    </row>
    <row r="49" spans="1:74" s="78" customFormat="1" ht="96" hidden="1" customHeight="1">
      <c r="A49" s="71">
        <v>2</v>
      </c>
      <c r="B49" s="97">
        <v>90</v>
      </c>
      <c r="C49" s="81" t="s">
        <v>1877</v>
      </c>
      <c r="D49" s="166" t="s">
        <v>1606</v>
      </c>
      <c r="E49" s="128"/>
      <c r="F49" s="128">
        <v>1</v>
      </c>
      <c r="G49" s="94">
        <v>22.2</v>
      </c>
      <c r="H49" s="81" t="s">
        <v>818</v>
      </c>
      <c r="I49" s="128">
        <v>360</v>
      </c>
      <c r="J49" s="128">
        <v>1</v>
      </c>
      <c r="K49" s="129" t="s">
        <v>393</v>
      </c>
      <c r="L49" s="65">
        <v>30000</v>
      </c>
      <c r="M49" s="129">
        <v>1</v>
      </c>
      <c r="N49" s="136">
        <f t="shared" si="11"/>
        <v>30000</v>
      </c>
      <c r="O49" s="65"/>
      <c r="P49" s="65"/>
      <c r="Q49" s="136">
        <f t="shared" si="3"/>
        <v>30000</v>
      </c>
      <c r="R49" s="130">
        <f t="shared" si="4"/>
        <v>30000</v>
      </c>
      <c r="S49" s="130">
        <v>1</v>
      </c>
      <c r="T49" s="136">
        <v>30000</v>
      </c>
      <c r="U49" s="136"/>
      <c r="V49" s="136"/>
      <c r="W49" s="136">
        <f t="shared" si="5"/>
        <v>30000</v>
      </c>
      <c r="X49" s="81" t="s">
        <v>254</v>
      </c>
      <c r="Y49" s="81" t="s">
        <v>255</v>
      </c>
      <c r="Z49" s="81" t="s">
        <v>136</v>
      </c>
      <c r="AA49" s="81" t="s">
        <v>123</v>
      </c>
      <c r="AB49" s="81" t="s">
        <v>83</v>
      </c>
      <c r="AC49" s="129" t="s">
        <v>83</v>
      </c>
      <c r="AD49" s="81" t="s">
        <v>840</v>
      </c>
      <c r="AE49" s="128" t="s">
        <v>820</v>
      </c>
      <c r="AF49" s="81" t="s">
        <v>949</v>
      </c>
      <c r="AG49" s="81" t="s">
        <v>927</v>
      </c>
      <c r="AH49" s="81" t="s">
        <v>950</v>
      </c>
      <c r="AI49" s="81" t="s">
        <v>951</v>
      </c>
      <c r="AJ49" s="129">
        <v>679</v>
      </c>
      <c r="AK49" s="129">
        <v>2100000000</v>
      </c>
      <c r="AL49" s="129">
        <v>2100000000</v>
      </c>
      <c r="AM49" s="121" t="s">
        <v>83</v>
      </c>
      <c r="AN49" s="129"/>
      <c r="AO49" s="135">
        <f t="shared" si="12"/>
        <v>1</v>
      </c>
      <c r="AP49" s="135">
        <f t="shared" si="13"/>
        <v>30000</v>
      </c>
      <c r="AQ49" s="129"/>
      <c r="AR49" s="63"/>
      <c r="AS49" s="63"/>
      <c r="AT49" s="63"/>
      <c r="AU49" s="129" t="s">
        <v>49</v>
      </c>
      <c r="AV49" s="129">
        <v>18947</v>
      </c>
      <c r="AW49" s="128" t="s">
        <v>876</v>
      </c>
      <c r="AX49" s="128" t="s">
        <v>877</v>
      </c>
      <c r="AY49" s="128" t="s">
        <v>843</v>
      </c>
      <c r="AZ49" s="129" t="s">
        <v>505</v>
      </c>
      <c r="BA49" s="140" t="s">
        <v>50</v>
      </c>
      <c r="BB49" s="140" t="s">
        <v>50</v>
      </c>
      <c r="BC49" s="129" t="s">
        <v>861</v>
      </c>
      <c r="BD49" s="129" t="s">
        <v>50</v>
      </c>
      <c r="BE49" s="129"/>
      <c r="BF49" s="129"/>
      <c r="BG49" s="143"/>
      <c r="BH49" s="159"/>
      <c r="BI49" s="159"/>
      <c r="BJ49" s="81"/>
      <c r="BK49" s="139"/>
      <c r="BL49" s="358"/>
      <c r="BM49" s="132"/>
      <c r="BN49" s="132"/>
      <c r="BR49" s="366"/>
      <c r="BS49" s="366"/>
      <c r="BT49" s="366"/>
      <c r="BU49" s="366"/>
      <c r="BV49" s="366"/>
    </row>
    <row r="50" spans="1:74" s="78" customFormat="1" ht="96" hidden="1" customHeight="1">
      <c r="A50" s="71">
        <v>2</v>
      </c>
      <c r="B50" s="97">
        <v>92</v>
      </c>
      <c r="C50" s="81" t="s">
        <v>1878</v>
      </c>
      <c r="D50" s="166" t="s">
        <v>1765</v>
      </c>
      <c r="E50" s="128">
        <v>10109</v>
      </c>
      <c r="F50" s="128">
        <v>2</v>
      </c>
      <c r="G50" s="94">
        <v>576</v>
      </c>
      <c r="H50" s="81" t="s">
        <v>818</v>
      </c>
      <c r="I50" s="128">
        <v>300</v>
      </c>
      <c r="J50" s="128">
        <v>6</v>
      </c>
      <c r="K50" s="129" t="s">
        <v>819</v>
      </c>
      <c r="L50" s="65">
        <v>8646700</v>
      </c>
      <c r="M50" s="129">
        <v>1</v>
      </c>
      <c r="N50" s="136">
        <f t="shared" si="11"/>
        <v>8646700</v>
      </c>
      <c r="O50" s="65"/>
      <c r="P50" s="65"/>
      <c r="Q50" s="136">
        <f t="shared" si="3"/>
        <v>8646700</v>
      </c>
      <c r="R50" s="130">
        <f t="shared" si="4"/>
        <v>8646700</v>
      </c>
      <c r="S50" s="130">
        <v>1</v>
      </c>
      <c r="T50" s="136">
        <v>8646700</v>
      </c>
      <c r="U50" s="136"/>
      <c r="V50" s="136"/>
      <c r="W50" s="136">
        <f t="shared" si="5"/>
        <v>8646700</v>
      </c>
      <c r="X50" s="81" t="s">
        <v>463</v>
      </c>
      <c r="Y50" s="81" t="s">
        <v>464</v>
      </c>
      <c r="Z50" s="81" t="s">
        <v>464</v>
      </c>
      <c r="AA50" s="81" t="s">
        <v>123</v>
      </c>
      <c r="AB50" s="81" t="s">
        <v>57</v>
      </c>
      <c r="AC50" s="129" t="s">
        <v>57</v>
      </c>
      <c r="AD50" s="81" t="s">
        <v>827</v>
      </c>
      <c r="AE50" s="128" t="s">
        <v>820</v>
      </c>
      <c r="AF50" s="81" t="s">
        <v>978</v>
      </c>
      <c r="AG50" s="81" t="s">
        <v>854</v>
      </c>
      <c r="AH50" s="81" t="s">
        <v>979</v>
      </c>
      <c r="AI50" s="81" t="s">
        <v>980</v>
      </c>
      <c r="AJ50" s="129">
        <v>11249</v>
      </c>
      <c r="AK50" s="129">
        <v>2100000000</v>
      </c>
      <c r="AL50" s="129">
        <v>2100000000</v>
      </c>
      <c r="AM50" s="81" t="s">
        <v>475</v>
      </c>
      <c r="AN50" s="129"/>
      <c r="AO50" s="135">
        <f t="shared" si="12"/>
        <v>1</v>
      </c>
      <c r="AP50" s="135">
        <f t="shared" si="13"/>
        <v>8646700</v>
      </c>
      <c r="AQ50" s="129"/>
      <c r="AR50" s="63"/>
      <c r="AS50" s="63"/>
      <c r="AT50" s="63"/>
      <c r="AU50" s="129" t="s">
        <v>49</v>
      </c>
      <c r="AV50" s="129">
        <v>18949</v>
      </c>
      <c r="AW50" s="128" t="s">
        <v>821</v>
      </c>
      <c r="AX50" s="128" t="s">
        <v>828</v>
      </c>
      <c r="AY50" s="128" t="s">
        <v>45</v>
      </c>
      <c r="AZ50" s="129" t="s">
        <v>512</v>
      </c>
      <c r="BA50" s="140" t="s">
        <v>50</v>
      </c>
      <c r="BB50" s="140" t="s">
        <v>50</v>
      </c>
      <c r="BC50" s="129" t="s">
        <v>861</v>
      </c>
      <c r="BD50" s="129" t="s">
        <v>50</v>
      </c>
      <c r="BE50" s="129"/>
      <c r="BF50" s="129"/>
      <c r="BG50" s="143"/>
      <c r="BH50" s="159"/>
      <c r="BI50" s="159"/>
      <c r="BJ50" s="121"/>
      <c r="BK50" s="139"/>
      <c r="BL50" s="358"/>
      <c r="BM50" s="132"/>
      <c r="BN50" s="132"/>
      <c r="BR50" s="366"/>
      <c r="BS50" s="366"/>
      <c r="BT50" s="366"/>
      <c r="BU50" s="366"/>
      <c r="BV50" s="366"/>
    </row>
    <row r="51" spans="1:74" s="78" customFormat="1" ht="96" hidden="1" customHeight="1">
      <c r="A51" s="71">
        <v>2</v>
      </c>
      <c r="B51" s="97">
        <v>96</v>
      </c>
      <c r="C51" s="81" t="s">
        <v>1879</v>
      </c>
      <c r="D51" s="166" t="s">
        <v>1766</v>
      </c>
      <c r="E51" s="128">
        <v>9891</v>
      </c>
      <c r="F51" s="128">
        <v>1</v>
      </c>
      <c r="G51" s="94">
        <v>54</v>
      </c>
      <c r="H51" s="81" t="s">
        <v>818</v>
      </c>
      <c r="I51" s="128">
        <v>180</v>
      </c>
      <c r="J51" s="128">
        <v>3</v>
      </c>
      <c r="K51" s="129" t="s">
        <v>819</v>
      </c>
      <c r="L51" s="65">
        <v>716400</v>
      </c>
      <c r="M51" s="129">
        <v>1</v>
      </c>
      <c r="N51" s="136">
        <f t="shared" si="11"/>
        <v>716400</v>
      </c>
      <c r="O51" s="65"/>
      <c r="P51" s="65"/>
      <c r="Q51" s="136">
        <f t="shared" si="3"/>
        <v>716400</v>
      </c>
      <c r="R51" s="130">
        <f t="shared" si="4"/>
        <v>716400</v>
      </c>
      <c r="S51" s="130">
        <v>1</v>
      </c>
      <c r="T51" s="136">
        <v>716400</v>
      </c>
      <c r="U51" s="136"/>
      <c r="V51" s="136"/>
      <c r="W51" s="136">
        <f t="shared" si="5"/>
        <v>716400</v>
      </c>
      <c r="X51" s="81" t="s">
        <v>286</v>
      </c>
      <c r="Y51" s="81" t="s">
        <v>250</v>
      </c>
      <c r="Z51" s="81" t="s">
        <v>250</v>
      </c>
      <c r="AA51" s="81" t="s">
        <v>123</v>
      </c>
      <c r="AB51" s="81" t="s">
        <v>57</v>
      </c>
      <c r="AC51" s="129" t="s">
        <v>57</v>
      </c>
      <c r="AD51" s="81" t="s">
        <v>840</v>
      </c>
      <c r="AE51" s="128" t="s">
        <v>820</v>
      </c>
      <c r="AF51" s="81" t="s">
        <v>997</v>
      </c>
      <c r="AG51" s="81" t="s">
        <v>854</v>
      </c>
      <c r="AH51" s="81" t="s">
        <v>998</v>
      </c>
      <c r="AI51" s="81" t="s">
        <v>999</v>
      </c>
      <c r="AJ51" s="129">
        <v>11250</v>
      </c>
      <c r="AK51" s="129">
        <v>2100000000</v>
      </c>
      <c r="AL51" s="129">
        <v>2100000000</v>
      </c>
      <c r="AM51" s="81" t="s">
        <v>475</v>
      </c>
      <c r="AN51" s="129"/>
      <c r="AO51" s="135">
        <f t="shared" si="12"/>
        <v>1</v>
      </c>
      <c r="AP51" s="135">
        <f t="shared" si="13"/>
        <v>716400</v>
      </c>
      <c r="AQ51" s="129"/>
      <c r="AR51" s="63"/>
      <c r="AS51" s="63"/>
      <c r="AT51" s="63"/>
      <c r="AU51" s="129" t="s">
        <v>49</v>
      </c>
      <c r="AV51" s="129">
        <v>18955</v>
      </c>
      <c r="AW51" s="128" t="s">
        <v>821</v>
      </c>
      <c r="AX51" s="128" t="s">
        <v>828</v>
      </c>
      <c r="AY51" s="128" t="s">
        <v>45</v>
      </c>
      <c r="AZ51" s="129" t="s">
        <v>518</v>
      </c>
      <c r="BA51" s="140" t="s">
        <v>50</v>
      </c>
      <c r="BB51" s="140" t="s">
        <v>50</v>
      </c>
      <c r="BC51" s="129" t="s">
        <v>861</v>
      </c>
      <c r="BD51" s="129" t="s">
        <v>50</v>
      </c>
      <c r="BE51" s="129"/>
      <c r="BF51" s="129"/>
      <c r="BG51" s="143"/>
      <c r="BH51" s="159"/>
      <c r="BI51" s="159"/>
      <c r="BJ51" s="121"/>
      <c r="BK51" s="139"/>
      <c r="BL51" s="358"/>
      <c r="BM51" s="132"/>
      <c r="BN51" s="132"/>
      <c r="BR51" s="366"/>
      <c r="BS51" s="366"/>
      <c r="BT51" s="366"/>
      <c r="BU51" s="366"/>
      <c r="BV51" s="366"/>
    </row>
    <row r="52" spans="1:74" s="78" customFormat="1" ht="120" hidden="1" customHeight="1">
      <c r="A52" s="71">
        <v>2</v>
      </c>
      <c r="B52" s="97">
        <v>97</v>
      </c>
      <c r="C52" s="81" t="s">
        <v>1879</v>
      </c>
      <c r="D52" s="166" t="s">
        <v>1767</v>
      </c>
      <c r="E52" s="128">
        <v>9891</v>
      </c>
      <c r="F52" s="128">
        <v>1</v>
      </c>
      <c r="G52" s="94">
        <v>54</v>
      </c>
      <c r="H52" s="81" t="s">
        <v>818</v>
      </c>
      <c r="I52" s="128">
        <v>180</v>
      </c>
      <c r="J52" s="128">
        <v>3</v>
      </c>
      <c r="K52" s="129" t="s">
        <v>819</v>
      </c>
      <c r="L52" s="65">
        <v>716400</v>
      </c>
      <c r="M52" s="129">
        <v>1</v>
      </c>
      <c r="N52" s="136">
        <f t="shared" si="11"/>
        <v>716400</v>
      </c>
      <c r="O52" s="65"/>
      <c r="P52" s="65"/>
      <c r="Q52" s="136">
        <f t="shared" si="3"/>
        <v>716400</v>
      </c>
      <c r="R52" s="130">
        <f t="shared" si="4"/>
        <v>716400</v>
      </c>
      <c r="S52" s="130">
        <v>1</v>
      </c>
      <c r="T52" s="136">
        <v>716400</v>
      </c>
      <c r="U52" s="136"/>
      <c r="V52" s="136"/>
      <c r="W52" s="136">
        <f t="shared" si="5"/>
        <v>716400</v>
      </c>
      <c r="X52" s="81" t="s">
        <v>463</v>
      </c>
      <c r="Y52" s="81" t="s">
        <v>464</v>
      </c>
      <c r="Z52" s="81" t="s">
        <v>464</v>
      </c>
      <c r="AA52" s="81" t="s">
        <v>123</v>
      </c>
      <c r="AB52" s="81" t="s">
        <v>57</v>
      </c>
      <c r="AC52" s="129" t="s">
        <v>57</v>
      </c>
      <c r="AD52" s="81" t="s">
        <v>840</v>
      </c>
      <c r="AE52" s="128" t="s">
        <v>820</v>
      </c>
      <c r="AF52" s="81" t="s">
        <v>1000</v>
      </c>
      <c r="AG52" s="81" t="s">
        <v>854</v>
      </c>
      <c r="AH52" s="81" t="s">
        <v>1001</v>
      </c>
      <c r="AI52" s="81" t="s">
        <v>1002</v>
      </c>
      <c r="AJ52" s="129">
        <v>11249</v>
      </c>
      <c r="AK52" s="129">
        <v>2100000000</v>
      </c>
      <c r="AL52" s="129">
        <v>2100000000</v>
      </c>
      <c r="AM52" s="81" t="s">
        <v>475</v>
      </c>
      <c r="AN52" s="129"/>
      <c r="AO52" s="135">
        <f t="shared" si="12"/>
        <v>1</v>
      </c>
      <c r="AP52" s="135">
        <f t="shared" si="13"/>
        <v>716400</v>
      </c>
      <c r="AQ52" s="129"/>
      <c r="AR52" s="63"/>
      <c r="AS52" s="63"/>
      <c r="AT52" s="63"/>
      <c r="AU52" s="129" t="s">
        <v>49</v>
      </c>
      <c r="AV52" s="129">
        <v>18956</v>
      </c>
      <c r="AW52" s="128" t="s">
        <v>821</v>
      </c>
      <c r="AX52" s="128" t="s">
        <v>828</v>
      </c>
      <c r="AY52" s="128" t="s">
        <v>45</v>
      </c>
      <c r="AZ52" s="129" t="s">
        <v>519</v>
      </c>
      <c r="BA52" s="140" t="s">
        <v>50</v>
      </c>
      <c r="BB52" s="140" t="s">
        <v>50</v>
      </c>
      <c r="BC52" s="129" t="s">
        <v>861</v>
      </c>
      <c r="BD52" s="129" t="s">
        <v>50</v>
      </c>
      <c r="BE52" s="129"/>
      <c r="BF52" s="129"/>
      <c r="BG52" s="143"/>
      <c r="BH52" s="159"/>
      <c r="BI52" s="159"/>
      <c r="BJ52" s="121"/>
      <c r="BK52" s="139"/>
      <c r="BL52" s="358"/>
      <c r="BM52" s="132"/>
      <c r="BN52" s="132"/>
      <c r="BR52" s="366"/>
      <c r="BS52" s="366"/>
      <c r="BT52" s="366"/>
      <c r="BU52" s="366"/>
      <c r="BV52" s="366"/>
    </row>
    <row r="53" spans="1:74" s="78" customFormat="1" ht="96" hidden="1" customHeight="1">
      <c r="A53" s="71">
        <v>2</v>
      </c>
      <c r="B53" s="97">
        <v>100</v>
      </c>
      <c r="C53" s="81" t="s">
        <v>1880</v>
      </c>
      <c r="D53" s="166" t="s">
        <v>1768</v>
      </c>
      <c r="E53" s="128" t="s">
        <v>1024</v>
      </c>
      <c r="F53" s="128">
        <v>1</v>
      </c>
      <c r="G53" s="94">
        <v>375</v>
      </c>
      <c r="H53" s="81" t="s">
        <v>818</v>
      </c>
      <c r="I53" s="128">
        <v>360</v>
      </c>
      <c r="J53" s="128">
        <v>1</v>
      </c>
      <c r="K53" s="129" t="s">
        <v>259</v>
      </c>
      <c r="L53" s="65">
        <v>8680000</v>
      </c>
      <c r="M53" s="129">
        <v>1</v>
      </c>
      <c r="N53" s="136">
        <f t="shared" si="11"/>
        <v>8680000</v>
      </c>
      <c r="O53" s="65"/>
      <c r="P53" s="65"/>
      <c r="Q53" s="136">
        <f t="shared" si="3"/>
        <v>8680000</v>
      </c>
      <c r="R53" s="130">
        <f t="shared" si="4"/>
        <v>8680000</v>
      </c>
      <c r="S53" s="130">
        <v>1</v>
      </c>
      <c r="T53" s="136">
        <v>8680000</v>
      </c>
      <c r="U53" s="136"/>
      <c r="V53" s="136"/>
      <c r="W53" s="136">
        <f t="shared" si="5"/>
        <v>8680000</v>
      </c>
      <c r="X53" s="81" t="s">
        <v>120</v>
      </c>
      <c r="Y53" s="81" t="s">
        <v>121</v>
      </c>
      <c r="Z53" s="81" t="s">
        <v>122</v>
      </c>
      <c r="AA53" s="81" t="s">
        <v>123</v>
      </c>
      <c r="AB53" s="81" t="s">
        <v>79</v>
      </c>
      <c r="AC53" s="129" t="s">
        <v>79</v>
      </c>
      <c r="AD53" s="81" t="s">
        <v>840</v>
      </c>
      <c r="AE53" s="128" t="s">
        <v>820</v>
      </c>
      <c r="AF53" s="81" t="s">
        <v>1025</v>
      </c>
      <c r="AG53" s="81" t="s">
        <v>854</v>
      </c>
      <c r="AH53" s="81" t="s">
        <v>1026</v>
      </c>
      <c r="AI53" s="81" t="s">
        <v>1027</v>
      </c>
      <c r="AJ53" s="129">
        <v>10725</v>
      </c>
      <c r="AK53" s="129">
        <v>2100000000</v>
      </c>
      <c r="AL53" s="129">
        <v>2100000000</v>
      </c>
      <c r="AM53" s="81" t="s">
        <v>475</v>
      </c>
      <c r="AN53" s="129"/>
      <c r="AO53" s="135">
        <f t="shared" si="12"/>
        <v>1</v>
      </c>
      <c r="AP53" s="135">
        <f t="shared" si="13"/>
        <v>8680000</v>
      </c>
      <c r="AQ53" s="129"/>
      <c r="AR53" s="63"/>
      <c r="AS53" s="63"/>
      <c r="AT53" s="63"/>
      <c r="AU53" s="129" t="s">
        <v>49</v>
      </c>
      <c r="AV53" s="129">
        <v>18959</v>
      </c>
      <c r="AW53" s="128" t="s">
        <v>834</v>
      </c>
      <c r="AX53" s="128" t="s">
        <v>841</v>
      </c>
      <c r="AY53" s="128" t="s">
        <v>45</v>
      </c>
      <c r="AZ53" s="129" t="s">
        <v>523</v>
      </c>
      <c r="BA53" s="140" t="s">
        <v>50</v>
      </c>
      <c r="BB53" s="140" t="s">
        <v>50</v>
      </c>
      <c r="BC53" s="129" t="s">
        <v>861</v>
      </c>
      <c r="BD53" s="129" t="s">
        <v>50</v>
      </c>
      <c r="BE53" s="129"/>
      <c r="BF53" s="129"/>
      <c r="BG53" s="143"/>
      <c r="BH53" s="159"/>
      <c r="BI53" s="159"/>
      <c r="BJ53" s="81"/>
      <c r="BK53" s="139" t="s">
        <v>1757</v>
      </c>
      <c r="BL53" s="358" t="s">
        <v>1782</v>
      </c>
      <c r="BM53" s="132"/>
      <c r="BN53" s="132"/>
      <c r="BR53" s="366"/>
      <c r="BS53" s="366"/>
      <c r="BT53" s="366"/>
      <c r="BU53" s="366"/>
      <c r="BV53" s="366"/>
    </row>
    <row r="54" spans="1:74" s="78" customFormat="1" ht="96" hidden="1" customHeight="1">
      <c r="A54" s="71">
        <v>2</v>
      </c>
      <c r="B54" s="97">
        <v>101</v>
      </c>
      <c r="C54" s="81" t="s">
        <v>1854</v>
      </c>
      <c r="D54" s="166" t="s">
        <v>1533</v>
      </c>
      <c r="E54" s="128">
        <v>9555</v>
      </c>
      <c r="F54" s="128">
        <v>3</v>
      </c>
      <c r="G54" s="94">
        <v>745</v>
      </c>
      <c r="H54" s="81" t="s">
        <v>818</v>
      </c>
      <c r="I54" s="128">
        <v>360</v>
      </c>
      <c r="J54" s="128">
        <v>8</v>
      </c>
      <c r="K54" s="129" t="s">
        <v>819</v>
      </c>
      <c r="L54" s="65">
        <v>10979900</v>
      </c>
      <c r="M54" s="129">
        <v>1</v>
      </c>
      <c r="N54" s="136">
        <f t="shared" si="11"/>
        <v>10979900</v>
      </c>
      <c r="O54" s="65"/>
      <c r="P54" s="65"/>
      <c r="Q54" s="136">
        <f t="shared" si="3"/>
        <v>10979900</v>
      </c>
      <c r="R54" s="130">
        <f t="shared" si="4"/>
        <v>10979900</v>
      </c>
      <c r="S54" s="130">
        <v>1</v>
      </c>
      <c r="T54" s="136">
        <v>10979900</v>
      </c>
      <c r="U54" s="136"/>
      <c r="V54" s="136"/>
      <c r="W54" s="136">
        <f t="shared" si="5"/>
        <v>10979900</v>
      </c>
      <c r="X54" s="81" t="s">
        <v>219</v>
      </c>
      <c r="Y54" s="81" t="s">
        <v>211</v>
      </c>
      <c r="Z54" s="81" t="s">
        <v>211</v>
      </c>
      <c r="AA54" s="81" t="s">
        <v>127</v>
      </c>
      <c r="AB54" s="81" t="s">
        <v>55</v>
      </c>
      <c r="AC54" s="129" t="s">
        <v>55</v>
      </c>
      <c r="AD54" s="81" t="s">
        <v>829</v>
      </c>
      <c r="AE54" s="128" t="s">
        <v>820</v>
      </c>
      <c r="AF54" s="81" t="s">
        <v>974</v>
      </c>
      <c r="AG54" s="81" t="s">
        <v>975</v>
      </c>
      <c r="AH54" s="81" t="s">
        <v>976</v>
      </c>
      <c r="AI54" s="81" t="s">
        <v>977</v>
      </c>
      <c r="AJ54" s="129">
        <v>11240</v>
      </c>
      <c r="AK54" s="129">
        <v>2100000000</v>
      </c>
      <c r="AL54" s="129">
        <v>2100000000</v>
      </c>
      <c r="AM54" s="81" t="s">
        <v>475</v>
      </c>
      <c r="AN54" s="129"/>
      <c r="AO54" s="135">
        <f t="shared" si="12"/>
        <v>1</v>
      </c>
      <c r="AP54" s="135">
        <f t="shared" si="13"/>
        <v>10979900</v>
      </c>
      <c r="AQ54" s="129"/>
      <c r="AR54" s="63"/>
      <c r="AS54" s="63"/>
      <c r="AT54" s="63"/>
      <c r="AU54" s="129" t="s">
        <v>49</v>
      </c>
      <c r="AV54" s="129">
        <v>17483</v>
      </c>
      <c r="AW54" s="128" t="s">
        <v>830</v>
      </c>
      <c r="AX54" s="128" t="s">
        <v>846</v>
      </c>
      <c r="AY54" s="128" t="s">
        <v>831</v>
      </c>
      <c r="AZ54" s="129" t="s">
        <v>511</v>
      </c>
      <c r="BA54" s="140" t="s">
        <v>50</v>
      </c>
      <c r="BB54" s="129" t="s">
        <v>50</v>
      </c>
      <c r="BC54" s="129" t="s">
        <v>861</v>
      </c>
      <c r="BD54" s="129" t="s">
        <v>50</v>
      </c>
      <c r="BE54" s="129"/>
      <c r="BF54" s="129"/>
      <c r="BG54" s="143"/>
      <c r="BH54" s="159"/>
      <c r="BI54" s="159"/>
      <c r="BJ54" s="121"/>
      <c r="BK54" s="121"/>
      <c r="BL54" s="358"/>
      <c r="BM54" s="132"/>
      <c r="BN54" s="132"/>
      <c r="BR54" s="366"/>
      <c r="BS54" s="366"/>
      <c r="BT54" s="366"/>
      <c r="BU54" s="366"/>
      <c r="BV54" s="366"/>
    </row>
    <row r="55" spans="1:74" s="78" customFormat="1" ht="96" hidden="1" customHeight="1">
      <c r="A55" s="71">
        <v>2</v>
      </c>
      <c r="B55" s="97">
        <v>102</v>
      </c>
      <c r="C55" s="81" t="s">
        <v>1881</v>
      </c>
      <c r="D55" s="166" t="s">
        <v>1534</v>
      </c>
      <c r="E55" s="128" t="s">
        <v>1014</v>
      </c>
      <c r="F55" s="128">
        <v>1</v>
      </c>
      <c r="G55" s="94">
        <v>160</v>
      </c>
      <c r="H55" s="81" t="s">
        <v>818</v>
      </c>
      <c r="I55" s="128">
        <v>180</v>
      </c>
      <c r="J55" s="128">
        <v>3</v>
      </c>
      <c r="K55" s="129" t="s">
        <v>819</v>
      </c>
      <c r="L55" s="65">
        <v>1632200</v>
      </c>
      <c r="M55" s="129">
        <v>1</v>
      </c>
      <c r="N55" s="136">
        <f t="shared" si="11"/>
        <v>1632200</v>
      </c>
      <c r="O55" s="65"/>
      <c r="P55" s="65"/>
      <c r="Q55" s="136">
        <f t="shared" si="3"/>
        <v>1632200</v>
      </c>
      <c r="R55" s="130">
        <f t="shared" si="4"/>
        <v>1632200</v>
      </c>
      <c r="S55" s="130">
        <v>1</v>
      </c>
      <c r="T55" s="136">
        <v>1632200</v>
      </c>
      <c r="U55" s="136"/>
      <c r="V55" s="136"/>
      <c r="W55" s="136">
        <f t="shared" si="5"/>
        <v>1632200</v>
      </c>
      <c r="X55" s="81" t="s">
        <v>218</v>
      </c>
      <c r="Y55" s="81" t="s">
        <v>216</v>
      </c>
      <c r="Z55" s="81" t="s">
        <v>217</v>
      </c>
      <c r="AA55" s="81" t="s">
        <v>127</v>
      </c>
      <c r="AB55" s="81" t="s">
        <v>75</v>
      </c>
      <c r="AC55" s="129" t="s">
        <v>75</v>
      </c>
      <c r="AD55" s="81" t="s">
        <v>827</v>
      </c>
      <c r="AE55" s="128" t="s">
        <v>824</v>
      </c>
      <c r="AF55" s="81" t="s">
        <v>1015</v>
      </c>
      <c r="AG55" s="81" t="s">
        <v>1016</v>
      </c>
      <c r="AH55" s="81" t="s">
        <v>1017</v>
      </c>
      <c r="AI55" s="81" t="s">
        <v>1018</v>
      </c>
      <c r="AJ55" s="129">
        <v>27443</v>
      </c>
      <c r="AK55" s="129">
        <v>2100000000</v>
      </c>
      <c r="AL55" s="129">
        <v>2100000000</v>
      </c>
      <c r="AM55" s="81" t="s">
        <v>475</v>
      </c>
      <c r="AN55" s="129"/>
      <c r="AO55" s="135">
        <f t="shared" si="12"/>
        <v>1</v>
      </c>
      <c r="AP55" s="135">
        <f t="shared" si="13"/>
        <v>1632200</v>
      </c>
      <c r="AQ55" s="129"/>
      <c r="AR55" s="63"/>
      <c r="AS55" s="63"/>
      <c r="AT55" s="63"/>
      <c r="AU55" s="129" t="s">
        <v>49</v>
      </c>
      <c r="AV55" s="129">
        <v>18455</v>
      </c>
      <c r="AW55" s="128" t="s">
        <v>821</v>
      </c>
      <c r="AX55" s="128" t="s">
        <v>860</v>
      </c>
      <c r="AY55" s="128" t="s">
        <v>45</v>
      </c>
      <c r="AZ55" s="129" t="s">
        <v>521</v>
      </c>
      <c r="BA55" s="140" t="s">
        <v>50</v>
      </c>
      <c r="BB55" s="129" t="s">
        <v>50</v>
      </c>
      <c r="BC55" s="129" t="s">
        <v>861</v>
      </c>
      <c r="BD55" s="129" t="s">
        <v>50</v>
      </c>
      <c r="BE55" s="129"/>
      <c r="BF55" s="129"/>
      <c r="BG55" s="143"/>
      <c r="BH55" s="159"/>
      <c r="BI55" s="159"/>
      <c r="BJ55" s="121"/>
      <c r="BK55" s="139"/>
      <c r="BL55" s="358"/>
      <c r="BM55" s="132"/>
      <c r="BN55" s="132"/>
      <c r="BR55" s="366"/>
      <c r="BS55" s="366"/>
      <c r="BT55" s="366"/>
      <c r="BU55" s="366"/>
      <c r="BV55" s="366"/>
    </row>
    <row r="56" spans="1:74" s="78" customFormat="1" ht="52.95" customHeight="1">
      <c r="A56" s="71">
        <v>2</v>
      </c>
      <c r="B56" s="97">
        <v>103</v>
      </c>
      <c r="C56" s="81" t="s">
        <v>1316</v>
      </c>
      <c r="D56" s="166" t="s">
        <v>1555</v>
      </c>
      <c r="E56" s="128"/>
      <c r="F56" s="128">
        <v>1</v>
      </c>
      <c r="G56" s="94">
        <v>1</v>
      </c>
      <c r="H56" s="81" t="s">
        <v>818</v>
      </c>
      <c r="I56" s="128">
        <v>60</v>
      </c>
      <c r="J56" s="128">
        <v>1</v>
      </c>
      <c r="K56" s="129" t="s">
        <v>393</v>
      </c>
      <c r="L56" s="65">
        <v>400000</v>
      </c>
      <c r="M56" s="129">
        <v>1</v>
      </c>
      <c r="N56" s="136">
        <f t="shared" si="11"/>
        <v>400000</v>
      </c>
      <c r="O56" s="65"/>
      <c r="P56" s="65"/>
      <c r="Q56" s="136">
        <f t="shared" si="3"/>
        <v>400000</v>
      </c>
      <c r="R56" s="130">
        <f t="shared" si="4"/>
        <v>400000</v>
      </c>
      <c r="S56" s="130">
        <v>1</v>
      </c>
      <c r="T56" s="136">
        <v>400000</v>
      </c>
      <c r="U56" s="136"/>
      <c r="V56" s="136"/>
      <c r="W56" s="136">
        <f t="shared" si="5"/>
        <v>400000</v>
      </c>
      <c r="X56" s="81" t="s">
        <v>1070</v>
      </c>
      <c r="Y56" s="81" t="s">
        <v>1071</v>
      </c>
      <c r="Z56" s="81" t="s">
        <v>202</v>
      </c>
      <c r="AA56" s="81" t="s">
        <v>117</v>
      </c>
      <c r="AB56" s="81" t="s">
        <v>69</v>
      </c>
      <c r="AC56" s="129" t="s">
        <v>69</v>
      </c>
      <c r="AD56" s="81" t="s">
        <v>840</v>
      </c>
      <c r="AE56" s="128" t="s">
        <v>820</v>
      </c>
      <c r="AF56" s="81" t="s">
        <v>1072</v>
      </c>
      <c r="AG56" s="81" t="s">
        <v>1073</v>
      </c>
      <c r="AH56" s="81" t="s">
        <v>1074</v>
      </c>
      <c r="AI56" s="81" t="s">
        <v>1075</v>
      </c>
      <c r="AJ56" s="129">
        <v>7777</v>
      </c>
      <c r="AK56" s="129">
        <v>2100000000</v>
      </c>
      <c r="AL56" s="129">
        <v>2100000000</v>
      </c>
      <c r="AM56" s="81" t="s">
        <v>475</v>
      </c>
      <c r="AN56" s="129"/>
      <c r="AO56" s="135">
        <f t="shared" si="12"/>
        <v>1</v>
      </c>
      <c r="AP56" s="135">
        <f t="shared" si="13"/>
        <v>400000</v>
      </c>
      <c r="AQ56" s="129"/>
      <c r="AR56" s="63"/>
      <c r="AS56" s="63"/>
      <c r="AT56" s="63"/>
      <c r="AU56" s="129" t="s">
        <v>49</v>
      </c>
      <c r="AV56" s="129">
        <v>19013</v>
      </c>
      <c r="AW56" s="128" t="s">
        <v>851</v>
      </c>
      <c r="AX56" s="128" t="s">
        <v>852</v>
      </c>
      <c r="AY56" s="128" t="s">
        <v>843</v>
      </c>
      <c r="AZ56" s="129" t="s">
        <v>534</v>
      </c>
      <c r="BA56" s="138" t="s">
        <v>50</v>
      </c>
      <c r="BB56" s="129" t="s">
        <v>50</v>
      </c>
      <c r="BC56" s="129" t="s">
        <v>866</v>
      </c>
      <c r="BD56" s="129" t="s">
        <v>50</v>
      </c>
      <c r="BE56" s="129"/>
      <c r="BF56" s="129"/>
      <c r="BG56" s="143"/>
      <c r="BH56" s="159"/>
      <c r="BI56" s="159"/>
      <c r="BJ56" s="81"/>
      <c r="BK56" s="81"/>
      <c r="BL56" s="358"/>
      <c r="BM56" s="132"/>
      <c r="BN56" s="132"/>
      <c r="BR56" s="366"/>
      <c r="BS56" s="366"/>
      <c r="BT56" s="366"/>
      <c r="BU56" s="366"/>
      <c r="BV56" s="366"/>
    </row>
    <row r="57" spans="1:74" s="78" customFormat="1" ht="52.2" customHeight="1">
      <c r="A57" s="71">
        <v>2</v>
      </c>
      <c r="B57" s="97">
        <v>104</v>
      </c>
      <c r="C57" s="81" t="s">
        <v>1882</v>
      </c>
      <c r="D57" s="166" t="s">
        <v>1556</v>
      </c>
      <c r="E57" s="128"/>
      <c r="F57" s="128">
        <v>1</v>
      </c>
      <c r="G57" s="94">
        <v>1</v>
      </c>
      <c r="H57" s="81" t="s">
        <v>818</v>
      </c>
      <c r="I57" s="128">
        <v>60</v>
      </c>
      <c r="J57" s="128">
        <v>1</v>
      </c>
      <c r="K57" s="129" t="s">
        <v>393</v>
      </c>
      <c r="L57" s="65">
        <v>400000</v>
      </c>
      <c r="M57" s="129">
        <v>1</v>
      </c>
      <c r="N57" s="136">
        <f t="shared" si="11"/>
        <v>400000</v>
      </c>
      <c r="O57" s="65"/>
      <c r="P57" s="65"/>
      <c r="Q57" s="136">
        <f t="shared" si="3"/>
        <v>400000</v>
      </c>
      <c r="R57" s="130">
        <f t="shared" si="4"/>
        <v>400000</v>
      </c>
      <c r="S57" s="130">
        <v>1</v>
      </c>
      <c r="T57" s="136">
        <v>400000</v>
      </c>
      <c r="U57" s="136"/>
      <c r="V57" s="136"/>
      <c r="W57" s="136">
        <f t="shared" si="5"/>
        <v>400000</v>
      </c>
      <c r="X57" s="81" t="s">
        <v>1076</v>
      </c>
      <c r="Y57" s="81" t="s">
        <v>1077</v>
      </c>
      <c r="Z57" s="81" t="s">
        <v>202</v>
      </c>
      <c r="AA57" s="81" t="s">
        <v>117</v>
      </c>
      <c r="AB57" s="81" t="s">
        <v>69</v>
      </c>
      <c r="AC57" s="129" t="s">
        <v>69</v>
      </c>
      <c r="AD57" s="81" t="s">
        <v>840</v>
      </c>
      <c r="AE57" s="128" t="s">
        <v>820</v>
      </c>
      <c r="AF57" s="81" t="s">
        <v>1072</v>
      </c>
      <c r="AG57" s="81" t="s">
        <v>1073</v>
      </c>
      <c r="AH57" s="81" t="s">
        <v>1078</v>
      </c>
      <c r="AI57" s="81" t="s">
        <v>1075</v>
      </c>
      <c r="AJ57" s="129">
        <v>7784</v>
      </c>
      <c r="AK57" s="129">
        <v>2100000000</v>
      </c>
      <c r="AL57" s="129">
        <v>2100000000</v>
      </c>
      <c r="AM57" s="81" t="s">
        <v>475</v>
      </c>
      <c r="AN57" s="129"/>
      <c r="AO57" s="135">
        <f t="shared" si="12"/>
        <v>1</v>
      </c>
      <c r="AP57" s="135">
        <f t="shared" si="13"/>
        <v>400000</v>
      </c>
      <c r="AQ57" s="129"/>
      <c r="AR57" s="63"/>
      <c r="AS57" s="63"/>
      <c r="AT57" s="63"/>
      <c r="AU57" s="129" t="s">
        <v>49</v>
      </c>
      <c r="AV57" s="129">
        <v>19014</v>
      </c>
      <c r="AW57" s="128" t="s">
        <v>851</v>
      </c>
      <c r="AX57" s="128" t="s">
        <v>852</v>
      </c>
      <c r="AY57" s="128" t="s">
        <v>843</v>
      </c>
      <c r="AZ57" s="129" t="s">
        <v>535</v>
      </c>
      <c r="BA57" s="138" t="s">
        <v>50</v>
      </c>
      <c r="BB57" s="129" t="s">
        <v>50</v>
      </c>
      <c r="BC57" s="129" t="s">
        <v>866</v>
      </c>
      <c r="BD57" s="129" t="s">
        <v>50</v>
      </c>
      <c r="BE57" s="129"/>
      <c r="BF57" s="129"/>
      <c r="BG57" s="143"/>
      <c r="BH57" s="159"/>
      <c r="BI57" s="159"/>
      <c r="BJ57" s="81"/>
      <c r="BK57" s="81"/>
      <c r="BL57" s="358"/>
      <c r="BM57" s="132"/>
      <c r="BN57" s="132"/>
      <c r="BR57" s="366"/>
      <c r="BS57" s="366"/>
      <c r="BT57" s="366"/>
      <c r="BU57" s="366"/>
      <c r="BV57" s="366"/>
    </row>
    <row r="58" spans="1:74" s="78" customFormat="1" ht="52.95" customHeight="1">
      <c r="A58" s="71">
        <v>2</v>
      </c>
      <c r="B58" s="97">
        <v>105</v>
      </c>
      <c r="C58" s="81" t="s">
        <v>1882</v>
      </c>
      <c r="D58" s="166" t="s">
        <v>1557</v>
      </c>
      <c r="E58" s="128"/>
      <c r="F58" s="128">
        <v>1</v>
      </c>
      <c r="G58" s="94">
        <v>1</v>
      </c>
      <c r="H58" s="81" t="s">
        <v>818</v>
      </c>
      <c r="I58" s="128">
        <v>60</v>
      </c>
      <c r="J58" s="128">
        <v>1</v>
      </c>
      <c r="K58" s="129" t="s">
        <v>393</v>
      </c>
      <c r="L58" s="65">
        <v>400000</v>
      </c>
      <c r="M58" s="129">
        <v>1</v>
      </c>
      <c r="N58" s="136">
        <f t="shared" si="11"/>
        <v>400000</v>
      </c>
      <c r="O58" s="65"/>
      <c r="P58" s="65"/>
      <c r="Q58" s="136">
        <f t="shared" si="3"/>
        <v>400000</v>
      </c>
      <c r="R58" s="130">
        <f t="shared" si="4"/>
        <v>400000</v>
      </c>
      <c r="S58" s="130">
        <v>1</v>
      </c>
      <c r="T58" s="136">
        <v>400000</v>
      </c>
      <c r="U58" s="136"/>
      <c r="V58" s="136"/>
      <c r="W58" s="136">
        <f t="shared" si="5"/>
        <v>400000</v>
      </c>
      <c r="X58" s="81" t="s">
        <v>1079</v>
      </c>
      <c r="Y58" s="81" t="s">
        <v>201</v>
      </c>
      <c r="Z58" s="81" t="s">
        <v>202</v>
      </c>
      <c r="AA58" s="81" t="s">
        <v>117</v>
      </c>
      <c r="AB58" s="81" t="s">
        <v>69</v>
      </c>
      <c r="AC58" s="129" t="s">
        <v>69</v>
      </c>
      <c r="AD58" s="81" t="s">
        <v>840</v>
      </c>
      <c r="AE58" s="128" t="s">
        <v>820</v>
      </c>
      <c r="AF58" s="81" t="s">
        <v>1072</v>
      </c>
      <c r="AG58" s="81" t="s">
        <v>1073</v>
      </c>
      <c r="AH58" s="81" t="s">
        <v>1080</v>
      </c>
      <c r="AI58" s="81" t="s">
        <v>1075</v>
      </c>
      <c r="AJ58" s="129">
        <v>7780</v>
      </c>
      <c r="AK58" s="129">
        <v>2100000000</v>
      </c>
      <c r="AL58" s="129">
        <v>2100000000</v>
      </c>
      <c r="AM58" s="81" t="s">
        <v>475</v>
      </c>
      <c r="AN58" s="129"/>
      <c r="AO58" s="135">
        <f t="shared" si="12"/>
        <v>1</v>
      </c>
      <c r="AP58" s="135">
        <f t="shared" si="13"/>
        <v>400000</v>
      </c>
      <c r="AQ58" s="129"/>
      <c r="AR58" s="63"/>
      <c r="AS58" s="63"/>
      <c r="AT58" s="63"/>
      <c r="AU58" s="129" t="s">
        <v>49</v>
      </c>
      <c r="AV58" s="129">
        <v>19016</v>
      </c>
      <c r="AW58" s="128" t="s">
        <v>851</v>
      </c>
      <c r="AX58" s="128" t="s">
        <v>852</v>
      </c>
      <c r="AY58" s="128" t="s">
        <v>843</v>
      </c>
      <c r="AZ58" s="129" t="s">
        <v>536</v>
      </c>
      <c r="BA58" s="138" t="s">
        <v>50</v>
      </c>
      <c r="BB58" s="129" t="s">
        <v>50</v>
      </c>
      <c r="BC58" s="129" t="s">
        <v>866</v>
      </c>
      <c r="BD58" s="129" t="s">
        <v>50</v>
      </c>
      <c r="BE58" s="129"/>
      <c r="BF58" s="129"/>
      <c r="BG58" s="143"/>
      <c r="BH58" s="159"/>
      <c r="BI58" s="159"/>
      <c r="BJ58" s="81"/>
      <c r="BK58" s="81"/>
      <c r="BL58" s="358"/>
      <c r="BM58" s="132"/>
      <c r="BN58" s="132"/>
      <c r="BR58" s="366"/>
      <c r="BS58" s="366"/>
      <c r="BT58" s="366"/>
      <c r="BU58" s="366"/>
      <c r="BV58" s="366"/>
    </row>
    <row r="59" spans="1:74" s="78" customFormat="1" ht="52.95" customHeight="1">
      <c r="A59" s="71">
        <v>2</v>
      </c>
      <c r="B59" s="97">
        <v>106</v>
      </c>
      <c r="C59" s="81" t="s">
        <v>1316</v>
      </c>
      <c r="D59" s="166" t="s">
        <v>1558</v>
      </c>
      <c r="E59" s="128"/>
      <c r="F59" s="128">
        <v>1</v>
      </c>
      <c r="G59" s="94">
        <v>1</v>
      </c>
      <c r="H59" s="81" t="s">
        <v>818</v>
      </c>
      <c r="I59" s="128">
        <v>60</v>
      </c>
      <c r="J59" s="128">
        <v>1</v>
      </c>
      <c r="K59" s="129" t="s">
        <v>393</v>
      </c>
      <c r="L59" s="65">
        <v>400000</v>
      </c>
      <c r="M59" s="129">
        <v>1</v>
      </c>
      <c r="N59" s="136">
        <f t="shared" ref="N59:N90" si="14">L59*M59</f>
        <v>400000</v>
      </c>
      <c r="O59" s="65"/>
      <c r="P59" s="65"/>
      <c r="Q59" s="136">
        <f t="shared" si="3"/>
        <v>400000</v>
      </c>
      <c r="R59" s="130">
        <f t="shared" si="4"/>
        <v>400000</v>
      </c>
      <c r="S59" s="130">
        <v>1</v>
      </c>
      <c r="T59" s="136">
        <v>400000</v>
      </c>
      <c r="U59" s="136"/>
      <c r="V59" s="136"/>
      <c r="W59" s="136">
        <f t="shared" si="5"/>
        <v>400000</v>
      </c>
      <c r="X59" s="81" t="s">
        <v>1081</v>
      </c>
      <c r="Y59" s="81" t="s">
        <v>1082</v>
      </c>
      <c r="Z59" s="81" t="s">
        <v>202</v>
      </c>
      <c r="AA59" s="81" t="s">
        <v>117</v>
      </c>
      <c r="AB59" s="81" t="s">
        <v>69</v>
      </c>
      <c r="AC59" s="129" t="s">
        <v>69</v>
      </c>
      <c r="AD59" s="81" t="s">
        <v>840</v>
      </c>
      <c r="AE59" s="128" t="s">
        <v>820</v>
      </c>
      <c r="AF59" s="81" t="s">
        <v>1072</v>
      </c>
      <c r="AG59" s="81" t="s">
        <v>1073</v>
      </c>
      <c r="AH59" s="81" t="s">
        <v>1083</v>
      </c>
      <c r="AI59" s="81" t="s">
        <v>1075</v>
      </c>
      <c r="AJ59" s="129">
        <v>7775</v>
      </c>
      <c r="AK59" s="129">
        <v>2100000000</v>
      </c>
      <c r="AL59" s="129">
        <v>2100000000</v>
      </c>
      <c r="AM59" s="81" t="s">
        <v>475</v>
      </c>
      <c r="AN59" s="129"/>
      <c r="AO59" s="135">
        <f t="shared" si="12"/>
        <v>1</v>
      </c>
      <c r="AP59" s="135">
        <f t="shared" si="13"/>
        <v>400000</v>
      </c>
      <c r="AQ59" s="129"/>
      <c r="AR59" s="63"/>
      <c r="AS59" s="63"/>
      <c r="AT59" s="63"/>
      <c r="AU59" s="129" t="s">
        <v>49</v>
      </c>
      <c r="AV59" s="129">
        <v>19017</v>
      </c>
      <c r="AW59" s="128" t="s">
        <v>851</v>
      </c>
      <c r="AX59" s="128" t="s">
        <v>852</v>
      </c>
      <c r="AY59" s="128" t="s">
        <v>843</v>
      </c>
      <c r="AZ59" s="129" t="s">
        <v>537</v>
      </c>
      <c r="BA59" s="138" t="s">
        <v>50</v>
      </c>
      <c r="BB59" s="129" t="s">
        <v>50</v>
      </c>
      <c r="BC59" s="129" t="s">
        <v>866</v>
      </c>
      <c r="BD59" s="129" t="s">
        <v>50</v>
      </c>
      <c r="BE59" s="129"/>
      <c r="BF59" s="129"/>
      <c r="BG59" s="143"/>
      <c r="BH59" s="159"/>
      <c r="BI59" s="159"/>
      <c r="BJ59" s="81"/>
      <c r="BK59" s="81"/>
      <c r="BL59" s="358"/>
      <c r="BM59" s="132"/>
      <c r="BN59" s="132"/>
      <c r="BR59" s="366"/>
      <c r="BS59" s="366"/>
      <c r="BT59" s="366"/>
      <c r="BU59" s="366"/>
      <c r="BV59" s="366"/>
    </row>
    <row r="60" spans="1:74" s="78" customFormat="1" ht="52.95" customHeight="1">
      <c r="A60" s="71">
        <v>2</v>
      </c>
      <c r="B60" s="97">
        <v>107</v>
      </c>
      <c r="C60" s="81" t="s">
        <v>1882</v>
      </c>
      <c r="D60" s="166" t="s">
        <v>1559</v>
      </c>
      <c r="E60" s="128"/>
      <c r="F60" s="128">
        <v>1</v>
      </c>
      <c r="G60" s="94">
        <v>1</v>
      </c>
      <c r="H60" s="81" t="s">
        <v>818</v>
      </c>
      <c r="I60" s="128">
        <v>60</v>
      </c>
      <c r="J60" s="128">
        <v>1</v>
      </c>
      <c r="K60" s="129" t="s">
        <v>393</v>
      </c>
      <c r="L60" s="65">
        <v>400000</v>
      </c>
      <c r="M60" s="129">
        <v>1</v>
      </c>
      <c r="N60" s="136">
        <f t="shared" si="14"/>
        <v>400000</v>
      </c>
      <c r="O60" s="65"/>
      <c r="P60" s="65"/>
      <c r="Q60" s="136">
        <f t="shared" si="3"/>
        <v>400000</v>
      </c>
      <c r="R60" s="130">
        <f t="shared" si="4"/>
        <v>400000</v>
      </c>
      <c r="S60" s="130">
        <v>1</v>
      </c>
      <c r="T60" s="136">
        <v>400000</v>
      </c>
      <c r="U60" s="136"/>
      <c r="V60" s="136"/>
      <c r="W60" s="136">
        <f t="shared" si="5"/>
        <v>400000</v>
      </c>
      <c r="X60" s="81" t="s">
        <v>1084</v>
      </c>
      <c r="Y60" s="81" t="s">
        <v>1082</v>
      </c>
      <c r="Z60" s="81" t="s">
        <v>202</v>
      </c>
      <c r="AA60" s="81" t="s">
        <v>117</v>
      </c>
      <c r="AB60" s="81" t="s">
        <v>69</v>
      </c>
      <c r="AC60" s="129" t="s">
        <v>69</v>
      </c>
      <c r="AD60" s="81" t="s">
        <v>840</v>
      </c>
      <c r="AE60" s="128" t="s">
        <v>820</v>
      </c>
      <c r="AF60" s="81" t="s">
        <v>1072</v>
      </c>
      <c r="AG60" s="81" t="s">
        <v>1073</v>
      </c>
      <c r="AH60" s="81" t="s">
        <v>1085</v>
      </c>
      <c r="AI60" s="81" t="s">
        <v>1075</v>
      </c>
      <c r="AJ60" s="129">
        <v>7776</v>
      </c>
      <c r="AK60" s="129">
        <v>2100000000</v>
      </c>
      <c r="AL60" s="129">
        <v>2100000000</v>
      </c>
      <c r="AM60" s="81" t="s">
        <v>475</v>
      </c>
      <c r="AN60" s="129"/>
      <c r="AO60" s="135">
        <f t="shared" si="12"/>
        <v>1</v>
      </c>
      <c r="AP60" s="135">
        <f t="shared" si="13"/>
        <v>400000</v>
      </c>
      <c r="AQ60" s="129"/>
      <c r="AR60" s="63"/>
      <c r="AS60" s="63"/>
      <c r="AT60" s="63"/>
      <c r="AU60" s="129" t="s">
        <v>49</v>
      </c>
      <c r="AV60" s="129">
        <v>19018</v>
      </c>
      <c r="AW60" s="128" t="s">
        <v>851</v>
      </c>
      <c r="AX60" s="128" t="s">
        <v>852</v>
      </c>
      <c r="AY60" s="128" t="s">
        <v>843</v>
      </c>
      <c r="AZ60" s="129" t="s">
        <v>538</v>
      </c>
      <c r="BA60" s="138" t="s">
        <v>50</v>
      </c>
      <c r="BB60" s="129" t="s">
        <v>50</v>
      </c>
      <c r="BC60" s="129" t="s">
        <v>866</v>
      </c>
      <c r="BD60" s="129" t="s">
        <v>50</v>
      </c>
      <c r="BE60" s="129"/>
      <c r="BF60" s="129"/>
      <c r="BG60" s="143"/>
      <c r="BH60" s="159"/>
      <c r="BI60" s="159"/>
      <c r="BJ60" s="81"/>
      <c r="BK60" s="81"/>
      <c r="BL60" s="358"/>
      <c r="BM60" s="132"/>
      <c r="BN60" s="132"/>
      <c r="BR60" s="366"/>
      <c r="BS60" s="366"/>
      <c r="BT60" s="366"/>
      <c r="BU60" s="366"/>
      <c r="BV60" s="366"/>
    </row>
    <row r="61" spans="1:74" s="78" customFormat="1" ht="52.95" customHeight="1">
      <c r="A61" s="71">
        <v>2</v>
      </c>
      <c r="B61" s="97">
        <v>108</v>
      </c>
      <c r="C61" s="81" t="s">
        <v>1316</v>
      </c>
      <c r="D61" s="166" t="s">
        <v>1560</v>
      </c>
      <c r="E61" s="128"/>
      <c r="F61" s="128">
        <v>1</v>
      </c>
      <c r="G61" s="94">
        <v>1</v>
      </c>
      <c r="H61" s="81" t="s">
        <v>818</v>
      </c>
      <c r="I61" s="128">
        <v>60</v>
      </c>
      <c r="J61" s="128">
        <v>1</v>
      </c>
      <c r="K61" s="129" t="s">
        <v>393</v>
      </c>
      <c r="L61" s="65">
        <v>400000</v>
      </c>
      <c r="M61" s="129">
        <v>1</v>
      </c>
      <c r="N61" s="136">
        <f t="shared" si="14"/>
        <v>400000</v>
      </c>
      <c r="O61" s="65"/>
      <c r="P61" s="65"/>
      <c r="Q61" s="136">
        <f t="shared" si="3"/>
        <v>400000</v>
      </c>
      <c r="R61" s="130">
        <f t="shared" si="4"/>
        <v>400000</v>
      </c>
      <c r="S61" s="130">
        <v>1</v>
      </c>
      <c r="T61" s="136">
        <v>400000</v>
      </c>
      <c r="U61" s="136"/>
      <c r="V61" s="136"/>
      <c r="W61" s="136">
        <f t="shared" si="5"/>
        <v>400000</v>
      </c>
      <c r="X61" s="81" t="s">
        <v>1086</v>
      </c>
      <c r="Y61" s="81" t="s">
        <v>1082</v>
      </c>
      <c r="Z61" s="81" t="s">
        <v>202</v>
      </c>
      <c r="AA61" s="81" t="s">
        <v>117</v>
      </c>
      <c r="AB61" s="81" t="s">
        <v>69</v>
      </c>
      <c r="AC61" s="129" t="s">
        <v>69</v>
      </c>
      <c r="AD61" s="81" t="s">
        <v>840</v>
      </c>
      <c r="AE61" s="128" t="s">
        <v>820</v>
      </c>
      <c r="AF61" s="81" t="s">
        <v>1072</v>
      </c>
      <c r="AG61" s="81" t="s">
        <v>1073</v>
      </c>
      <c r="AH61" s="81" t="s">
        <v>1087</v>
      </c>
      <c r="AI61" s="81" t="s">
        <v>1075</v>
      </c>
      <c r="AJ61" s="129">
        <v>7774</v>
      </c>
      <c r="AK61" s="129">
        <v>2100000000</v>
      </c>
      <c r="AL61" s="129">
        <v>2100000000</v>
      </c>
      <c r="AM61" s="81" t="s">
        <v>475</v>
      </c>
      <c r="AN61" s="129"/>
      <c r="AO61" s="135">
        <f t="shared" si="12"/>
        <v>1</v>
      </c>
      <c r="AP61" s="135">
        <f t="shared" si="13"/>
        <v>400000</v>
      </c>
      <c r="AQ61" s="129"/>
      <c r="AR61" s="63"/>
      <c r="AS61" s="63"/>
      <c r="AT61" s="63"/>
      <c r="AU61" s="129" t="s">
        <v>49</v>
      </c>
      <c r="AV61" s="129">
        <v>19019</v>
      </c>
      <c r="AW61" s="128" t="s">
        <v>851</v>
      </c>
      <c r="AX61" s="128" t="s">
        <v>852</v>
      </c>
      <c r="AY61" s="128" t="s">
        <v>843</v>
      </c>
      <c r="AZ61" s="129" t="s">
        <v>539</v>
      </c>
      <c r="BA61" s="138" t="s">
        <v>50</v>
      </c>
      <c r="BB61" s="129" t="s">
        <v>50</v>
      </c>
      <c r="BC61" s="129" t="s">
        <v>866</v>
      </c>
      <c r="BD61" s="129" t="s">
        <v>50</v>
      </c>
      <c r="BE61" s="129"/>
      <c r="BF61" s="129"/>
      <c r="BG61" s="143"/>
      <c r="BH61" s="159"/>
      <c r="BI61" s="159"/>
      <c r="BJ61" s="81"/>
      <c r="BK61" s="81"/>
      <c r="BL61" s="358"/>
      <c r="BM61" s="132"/>
      <c r="BN61" s="132"/>
      <c r="BR61" s="366"/>
      <c r="BS61" s="366"/>
      <c r="BT61" s="366"/>
      <c r="BU61" s="366"/>
      <c r="BV61" s="366"/>
    </row>
    <row r="62" spans="1:74" s="78" customFormat="1" ht="52.95" customHeight="1">
      <c r="A62" s="71">
        <v>2</v>
      </c>
      <c r="B62" s="97">
        <v>109</v>
      </c>
      <c r="C62" s="81" t="s">
        <v>1316</v>
      </c>
      <c r="D62" s="166" t="s">
        <v>1561</v>
      </c>
      <c r="E62" s="128"/>
      <c r="F62" s="128">
        <v>1</v>
      </c>
      <c r="G62" s="94">
        <v>1</v>
      </c>
      <c r="H62" s="81" t="s">
        <v>818</v>
      </c>
      <c r="I62" s="128">
        <v>60</v>
      </c>
      <c r="J62" s="128">
        <v>1</v>
      </c>
      <c r="K62" s="129" t="s">
        <v>393</v>
      </c>
      <c r="L62" s="65">
        <v>249900</v>
      </c>
      <c r="M62" s="129">
        <v>1</v>
      </c>
      <c r="N62" s="136">
        <f t="shared" si="14"/>
        <v>249900</v>
      </c>
      <c r="O62" s="65"/>
      <c r="P62" s="65"/>
      <c r="Q62" s="136">
        <f t="shared" si="3"/>
        <v>249900</v>
      </c>
      <c r="R62" s="130">
        <f t="shared" si="4"/>
        <v>249900</v>
      </c>
      <c r="S62" s="130">
        <v>1</v>
      </c>
      <c r="T62" s="136">
        <v>249900</v>
      </c>
      <c r="U62" s="136"/>
      <c r="V62" s="136"/>
      <c r="W62" s="136">
        <f t="shared" si="5"/>
        <v>249900</v>
      </c>
      <c r="X62" s="81" t="s">
        <v>1088</v>
      </c>
      <c r="Y62" s="81" t="s">
        <v>1089</v>
      </c>
      <c r="Z62" s="81" t="s">
        <v>202</v>
      </c>
      <c r="AA62" s="81" t="s">
        <v>117</v>
      </c>
      <c r="AB62" s="81" t="s">
        <v>69</v>
      </c>
      <c r="AC62" s="129" t="s">
        <v>69</v>
      </c>
      <c r="AD62" s="81" t="s">
        <v>840</v>
      </c>
      <c r="AE62" s="128" t="s">
        <v>820</v>
      </c>
      <c r="AF62" s="81" t="s">
        <v>1072</v>
      </c>
      <c r="AG62" s="81" t="s">
        <v>1073</v>
      </c>
      <c r="AH62" s="81" t="s">
        <v>1090</v>
      </c>
      <c r="AI62" s="81" t="s">
        <v>1075</v>
      </c>
      <c r="AJ62" s="129">
        <v>7773</v>
      </c>
      <c r="AK62" s="129">
        <v>2100000000</v>
      </c>
      <c r="AL62" s="129">
        <v>2100000000</v>
      </c>
      <c r="AM62" s="81" t="s">
        <v>475</v>
      </c>
      <c r="AN62" s="129"/>
      <c r="AO62" s="135">
        <f t="shared" si="12"/>
        <v>1</v>
      </c>
      <c r="AP62" s="135">
        <f t="shared" si="13"/>
        <v>249900</v>
      </c>
      <c r="AQ62" s="129"/>
      <c r="AR62" s="63"/>
      <c r="AS62" s="63"/>
      <c r="AT62" s="63"/>
      <c r="AU62" s="129" t="s">
        <v>49</v>
      </c>
      <c r="AV62" s="129">
        <v>19020</v>
      </c>
      <c r="AW62" s="128" t="s">
        <v>851</v>
      </c>
      <c r="AX62" s="128" t="s">
        <v>852</v>
      </c>
      <c r="AY62" s="128" t="s">
        <v>843</v>
      </c>
      <c r="AZ62" s="129" t="s">
        <v>540</v>
      </c>
      <c r="BA62" s="138" t="s">
        <v>50</v>
      </c>
      <c r="BB62" s="129" t="s">
        <v>50</v>
      </c>
      <c r="BC62" s="129" t="s">
        <v>866</v>
      </c>
      <c r="BD62" s="129" t="s">
        <v>50</v>
      </c>
      <c r="BE62" s="129"/>
      <c r="BF62" s="129"/>
      <c r="BG62" s="143"/>
      <c r="BH62" s="159"/>
      <c r="BI62" s="159"/>
      <c r="BJ62" s="81"/>
      <c r="BK62" s="81"/>
      <c r="BL62" s="358"/>
      <c r="BM62" s="132"/>
      <c r="BN62" s="132"/>
      <c r="BR62" s="366"/>
      <c r="BS62" s="366"/>
      <c r="BT62" s="366"/>
      <c r="BU62" s="366"/>
      <c r="BV62" s="366"/>
    </row>
    <row r="63" spans="1:74" s="78" customFormat="1" ht="52.95" customHeight="1">
      <c r="A63" s="71">
        <v>2</v>
      </c>
      <c r="B63" s="97">
        <v>110</v>
      </c>
      <c r="C63" s="81" t="s">
        <v>1882</v>
      </c>
      <c r="D63" s="166" t="s">
        <v>1562</v>
      </c>
      <c r="E63" s="128"/>
      <c r="F63" s="128">
        <v>1</v>
      </c>
      <c r="G63" s="94">
        <v>1</v>
      </c>
      <c r="H63" s="81" t="s">
        <v>818</v>
      </c>
      <c r="I63" s="128">
        <v>60</v>
      </c>
      <c r="J63" s="128">
        <v>1</v>
      </c>
      <c r="K63" s="129" t="s">
        <v>393</v>
      </c>
      <c r="L63" s="65">
        <v>223300</v>
      </c>
      <c r="M63" s="129">
        <v>1</v>
      </c>
      <c r="N63" s="136">
        <f t="shared" si="14"/>
        <v>223300</v>
      </c>
      <c r="O63" s="65"/>
      <c r="P63" s="65"/>
      <c r="Q63" s="136">
        <f t="shared" si="3"/>
        <v>223300</v>
      </c>
      <c r="R63" s="130">
        <f t="shared" si="4"/>
        <v>223300</v>
      </c>
      <c r="S63" s="130">
        <v>1</v>
      </c>
      <c r="T63" s="136">
        <v>223300</v>
      </c>
      <c r="U63" s="136"/>
      <c r="V63" s="136"/>
      <c r="W63" s="136">
        <f t="shared" si="5"/>
        <v>223300</v>
      </c>
      <c r="X63" s="81" t="s">
        <v>1091</v>
      </c>
      <c r="Y63" s="81" t="s">
        <v>1092</v>
      </c>
      <c r="Z63" s="81" t="s">
        <v>202</v>
      </c>
      <c r="AA63" s="81" t="s">
        <v>117</v>
      </c>
      <c r="AB63" s="81" t="s">
        <v>69</v>
      </c>
      <c r="AC63" s="129" t="s">
        <v>69</v>
      </c>
      <c r="AD63" s="81" t="s">
        <v>840</v>
      </c>
      <c r="AE63" s="128" t="s">
        <v>820</v>
      </c>
      <c r="AF63" s="81" t="s">
        <v>1072</v>
      </c>
      <c r="AG63" s="81" t="s">
        <v>1073</v>
      </c>
      <c r="AH63" s="81" t="s">
        <v>1093</v>
      </c>
      <c r="AI63" s="81" t="s">
        <v>1075</v>
      </c>
      <c r="AJ63" s="129">
        <v>7786</v>
      </c>
      <c r="AK63" s="129">
        <v>2100000000</v>
      </c>
      <c r="AL63" s="129">
        <v>2100000000</v>
      </c>
      <c r="AM63" s="81" t="s">
        <v>475</v>
      </c>
      <c r="AN63" s="129"/>
      <c r="AO63" s="135">
        <f t="shared" si="12"/>
        <v>1</v>
      </c>
      <c r="AP63" s="135">
        <f t="shared" si="13"/>
        <v>223300</v>
      </c>
      <c r="AQ63" s="129"/>
      <c r="AR63" s="63"/>
      <c r="AS63" s="63"/>
      <c r="AT63" s="63"/>
      <c r="AU63" s="129" t="s">
        <v>49</v>
      </c>
      <c r="AV63" s="129">
        <v>19021</v>
      </c>
      <c r="AW63" s="128" t="s">
        <v>851</v>
      </c>
      <c r="AX63" s="128" t="s">
        <v>852</v>
      </c>
      <c r="AY63" s="128" t="s">
        <v>843</v>
      </c>
      <c r="AZ63" s="129" t="s">
        <v>541</v>
      </c>
      <c r="BA63" s="138" t="s">
        <v>50</v>
      </c>
      <c r="BB63" s="129" t="s">
        <v>50</v>
      </c>
      <c r="BC63" s="129" t="s">
        <v>866</v>
      </c>
      <c r="BD63" s="129" t="s">
        <v>50</v>
      </c>
      <c r="BE63" s="129"/>
      <c r="BF63" s="129"/>
      <c r="BG63" s="143"/>
      <c r="BH63" s="159"/>
      <c r="BI63" s="159"/>
      <c r="BJ63" s="81"/>
      <c r="BK63" s="81"/>
      <c r="BL63" s="358"/>
      <c r="BM63" s="132"/>
      <c r="BN63" s="132"/>
      <c r="BR63" s="366"/>
      <c r="BS63" s="366"/>
      <c r="BT63" s="366"/>
      <c r="BU63" s="366"/>
      <c r="BV63" s="366"/>
    </row>
    <row r="64" spans="1:74" s="78" customFormat="1" ht="52.95" customHeight="1">
      <c r="A64" s="71">
        <v>2</v>
      </c>
      <c r="B64" s="97">
        <v>111</v>
      </c>
      <c r="C64" s="81" t="s">
        <v>1316</v>
      </c>
      <c r="D64" s="166" t="s">
        <v>1563</v>
      </c>
      <c r="E64" s="128"/>
      <c r="F64" s="128">
        <v>1</v>
      </c>
      <c r="G64" s="94">
        <v>1</v>
      </c>
      <c r="H64" s="81" t="s">
        <v>818</v>
      </c>
      <c r="I64" s="128">
        <v>60</v>
      </c>
      <c r="J64" s="128">
        <v>1</v>
      </c>
      <c r="K64" s="129" t="s">
        <v>393</v>
      </c>
      <c r="L64" s="65">
        <v>223300</v>
      </c>
      <c r="M64" s="129">
        <v>1</v>
      </c>
      <c r="N64" s="136">
        <f t="shared" si="14"/>
        <v>223300</v>
      </c>
      <c r="O64" s="65"/>
      <c r="P64" s="65"/>
      <c r="Q64" s="136">
        <f t="shared" si="3"/>
        <v>223300</v>
      </c>
      <c r="R64" s="130">
        <f t="shared" si="4"/>
        <v>223300</v>
      </c>
      <c r="S64" s="130">
        <v>1</v>
      </c>
      <c r="T64" s="136">
        <v>223300</v>
      </c>
      <c r="U64" s="136"/>
      <c r="V64" s="136"/>
      <c r="W64" s="136">
        <f t="shared" si="5"/>
        <v>223300</v>
      </c>
      <c r="X64" s="81" t="s">
        <v>1094</v>
      </c>
      <c r="Y64" s="81" t="s">
        <v>1092</v>
      </c>
      <c r="Z64" s="81" t="s">
        <v>202</v>
      </c>
      <c r="AA64" s="81" t="s">
        <v>117</v>
      </c>
      <c r="AB64" s="81" t="s">
        <v>69</v>
      </c>
      <c r="AC64" s="129" t="s">
        <v>69</v>
      </c>
      <c r="AD64" s="81" t="s">
        <v>840</v>
      </c>
      <c r="AE64" s="128" t="s">
        <v>820</v>
      </c>
      <c r="AF64" s="81" t="s">
        <v>1072</v>
      </c>
      <c r="AG64" s="81" t="s">
        <v>1073</v>
      </c>
      <c r="AH64" s="81" t="s">
        <v>1095</v>
      </c>
      <c r="AI64" s="81" t="s">
        <v>1075</v>
      </c>
      <c r="AJ64" s="129">
        <v>7785</v>
      </c>
      <c r="AK64" s="129">
        <v>2100000000</v>
      </c>
      <c r="AL64" s="129">
        <v>2100000000</v>
      </c>
      <c r="AM64" s="81" t="s">
        <v>475</v>
      </c>
      <c r="AN64" s="129"/>
      <c r="AO64" s="135">
        <f t="shared" si="12"/>
        <v>1</v>
      </c>
      <c r="AP64" s="135">
        <f t="shared" si="13"/>
        <v>223300</v>
      </c>
      <c r="AQ64" s="129"/>
      <c r="AR64" s="63"/>
      <c r="AS64" s="63"/>
      <c r="AT64" s="63"/>
      <c r="AU64" s="129" t="s">
        <v>49</v>
      </c>
      <c r="AV64" s="129">
        <v>19022</v>
      </c>
      <c r="AW64" s="128" t="s">
        <v>851</v>
      </c>
      <c r="AX64" s="128" t="s">
        <v>852</v>
      </c>
      <c r="AY64" s="128" t="s">
        <v>843</v>
      </c>
      <c r="AZ64" s="129" t="s">
        <v>542</v>
      </c>
      <c r="BA64" s="138" t="s">
        <v>50</v>
      </c>
      <c r="BB64" s="129" t="s">
        <v>50</v>
      </c>
      <c r="BC64" s="129" t="s">
        <v>866</v>
      </c>
      <c r="BD64" s="129" t="s">
        <v>50</v>
      </c>
      <c r="BE64" s="129"/>
      <c r="BF64" s="129"/>
      <c r="BG64" s="143"/>
      <c r="BH64" s="159"/>
      <c r="BI64" s="159"/>
      <c r="BJ64" s="81"/>
      <c r="BK64" s="81"/>
      <c r="BL64" s="358"/>
      <c r="BM64" s="132"/>
      <c r="BN64" s="132"/>
      <c r="BR64" s="366"/>
      <c r="BS64" s="366"/>
      <c r="BT64" s="366"/>
      <c r="BU64" s="366"/>
      <c r="BV64" s="366"/>
    </row>
    <row r="65" spans="1:74" s="78" customFormat="1" ht="52.95" customHeight="1">
      <c r="A65" s="71">
        <v>2</v>
      </c>
      <c r="B65" s="97">
        <v>112</v>
      </c>
      <c r="C65" s="81" t="s">
        <v>1316</v>
      </c>
      <c r="D65" s="166" t="s">
        <v>1564</v>
      </c>
      <c r="E65" s="128"/>
      <c r="F65" s="128">
        <v>1</v>
      </c>
      <c r="G65" s="94">
        <v>1</v>
      </c>
      <c r="H65" s="81" t="s">
        <v>818</v>
      </c>
      <c r="I65" s="128">
        <v>30</v>
      </c>
      <c r="J65" s="128">
        <v>1</v>
      </c>
      <c r="K65" s="129" t="s">
        <v>393</v>
      </c>
      <c r="L65" s="65">
        <v>151100</v>
      </c>
      <c r="M65" s="129">
        <v>1</v>
      </c>
      <c r="N65" s="136">
        <f t="shared" si="14"/>
        <v>151100</v>
      </c>
      <c r="O65" s="65"/>
      <c r="P65" s="65"/>
      <c r="Q65" s="136">
        <f t="shared" si="3"/>
        <v>151100</v>
      </c>
      <c r="R65" s="130">
        <f t="shared" si="4"/>
        <v>151100</v>
      </c>
      <c r="S65" s="130">
        <v>1</v>
      </c>
      <c r="T65" s="136">
        <v>151100</v>
      </c>
      <c r="U65" s="136"/>
      <c r="V65" s="136"/>
      <c r="W65" s="136">
        <f t="shared" si="5"/>
        <v>151100</v>
      </c>
      <c r="X65" s="81" t="s">
        <v>1096</v>
      </c>
      <c r="Y65" s="81" t="s">
        <v>1097</v>
      </c>
      <c r="Z65" s="81" t="s">
        <v>202</v>
      </c>
      <c r="AA65" s="81" t="s">
        <v>117</v>
      </c>
      <c r="AB65" s="81" t="s">
        <v>69</v>
      </c>
      <c r="AC65" s="129" t="s">
        <v>69</v>
      </c>
      <c r="AD65" s="81" t="s">
        <v>840</v>
      </c>
      <c r="AE65" s="128" t="s">
        <v>820</v>
      </c>
      <c r="AF65" s="81" t="s">
        <v>1098</v>
      </c>
      <c r="AG65" s="81" t="s">
        <v>1039</v>
      </c>
      <c r="AH65" s="81" t="s">
        <v>1099</v>
      </c>
      <c r="AI65" s="81" t="s">
        <v>1075</v>
      </c>
      <c r="AJ65" s="129">
        <v>7779</v>
      </c>
      <c r="AK65" s="129">
        <v>2100000000</v>
      </c>
      <c r="AL65" s="129">
        <v>2100000000</v>
      </c>
      <c r="AM65" s="81" t="s">
        <v>475</v>
      </c>
      <c r="AN65" s="129"/>
      <c r="AO65" s="135">
        <f t="shared" si="12"/>
        <v>1</v>
      </c>
      <c r="AP65" s="135">
        <f t="shared" si="13"/>
        <v>151100</v>
      </c>
      <c r="AQ65" s="129"/>
      <c r="AR65" s="63"/>
      <c r="AS65" s="63"/>
      <c r="AT65" s="63"/>
      <c r="AU65" s="129" t="s">
        <v>49</v>
      </c>
      <c r="AV65" s="129">
        <v>19557</v>
      </c>
      <c r="AW65" s="128" t="s">
        <v>851</v>
      </c>
      <c r="AX65" s="128" t="s">
        <v>852</v>
      </c>
      <c r="AY65" s="128" t="s">
        <v>843</v>
      </c>
      <c r="AZ65" s="129" t="s">
        <v>543</v>
      </c>
      <c r="BA65" s="138" t="s">
        <v>50</v>
      </c>
      <c r="BB65" s="129" t="s">
        <v>50</v>
      </c>
      <c r="BC65" s="129" t="s">
        <v>866</v>
      </c>
      <c r="BD65" s="129" t="s">
        <v>50</v>
      </c>
      <c r="BE65" s="129"/>
      <c r="BF65" s="129"/>
      <c r="BG65" s="143"/>
      <c r="BH65" s="159"/>
      <c r="BI65" s="159"/>
      <c r="BJ65" s="81"/>
      <c r="BK65" s="81" t="s">
        <v>1923</v>
      </c>
      <c r="BL65" s="358"/>
      <c r="BM65" s="132"/>
      <c r="BN65" s="132"/>
      <c r="BR65" s="366"/>
      <c r="BS65" s="366"/>
      <c r="BT65" s="366"/>
      <c r="BU65" s="366"/>
      <c r="BV65" s="366"/>
    </row>
    <row r="66" spans="1:74" s="78" customFormat="1" ht="52.95" customHeight="1">
      <c r="A66" s="71">
        <v>2</v>
      </c>
      <c r="B66" s="97">
        <v>113</v>
      </c>
      <c r="C66" s="81" t="s">
        <v>1316</v>
      </c>
      <c r="D66" s="166" t="s">
        <v>1565</v>
      </c>
      <c r="E66" s="128"/>
      <c r="F66" s="128">
        <v>1</v>
      </c>
      <c r="G66" s="94">
        <v>1</v>
      </c>
      <c r="H66" s="81" t="s">
        <v>818</v>
      </c>
      <c r="I66" s="128">
        <v>60</v>
      </c>
      <c r="J66" s="128">
        <v>1</v>
      </c>
      <c r="K66" s="129" t="s">
        <v>393</v>
      </c>
      <c r="L66" s="65">
        <v>119800</v>
      </c>
      <c r="M66" s="129">
        <v>1</v>
      </c>
      <c r="N66" s="136">
        <f t="shared" si="14"/>
        <v>119800</v>
      </c>
      <c r="O66" s="65"/>
      <c r="P66" s="65"/>
      <c r="Q66" s="136">
        <f t="shared" si="3"/>
        <v>119800</v>
      </c>
      <c r="R66" s="130">
        <f t="shared" si="4"/>
        <v>119800</v>
      </c>
      <c r="S66" s="130">
        <v>1</v>
      </c>
      <c r="T66" s="136">
        <v>119800</v>
      </c>
      <c r="U66" s="136"/>
      <c r="V66" s="136"/>
      <c r="W66" s="136">
        <f t="shared" si="5"/>
        <v>119800</v>
      </c>
      <c r="X66" s="81" t="s">
        <v>1100</v>
      </c>
      <c r="Y66" s="81" t="s">
        <v>1101</v>
      </c>
      <c r="Z66" s="81" t="s">
        <v>198</v>
      </c>
      <c r="AA66" s="81" t="s">
        <v>117</v>
      </c>
      <c r="AB66" s="81" t="s">
        <v>69</v>
      </c>
      <c r="AC66" s="129" t="s">
        <v>69</v>
      </c>
      <c r="AD66" s="81" t="s">
        <v>840</v>
      </c>
      <c r="AE66" s="128" t="s">
        <v>820</v>
      </c>
      <c r="AF66" s="81" t="s">
        <v>1072</v>
      </c>
      <c r="AG66" s="81" t="s">
        <v>1102</v>
      </c>
      <c r="AH66" s="81" t="s">
        <v>1073</v>
      </c>
      <c r="AI66" s="81" t="s">
        <v>1075</v>
      </c>
      <c r="AJ66" s="129">
        <v>7847</v>
      </c>
      <c r="AK66" s="129">
        <v>2100000000</v>
      </c>
      <c r="AL66" s="129">
        <v>2100000000</v>
      </c>
      <c r="AM66" s="81" t="s">
        <v>475</v>
      </c>
      <c r="AN66" s="129"/>
      <c r="AO66" s="135">
        <f t="shared" si="12"/>
        <v>1</v>
      </c>
      <c r="AP66" s="135">
        <f t="shared" si="13"/>
        <v>119800</v>
      </c>
      <c r="AQ66" s="129"/>
      <c r="AR66" s="63"/>
      <c r="AS66" s="63"/>
      <c r="AT66" s="63"/>
      <c r="AU66" s="129" t="s">
        <v>49</v>
      </c>
      <c r="AV66" s="129">
        <v>19024</v>
      </c>
      <c r="AW66" s="128" t="s">
        <v>851</v>
      </c>
      <c r="AX66" s="128" t="s">
        <v>852</v>
      </c>
      <c r="AY66" s="128" t="s">
        <v>843</v>
      </c>
      <c r="AZ66" s="129" t="s">
        <v>544</v>
      </c>
      <c r="BA66" s="138" t="s">
        <v>50</v>
      </c>
      <c r="BB66" s="129" t="s">
        <v>50</v>
      </c>
      <c r="BC66" s="129" t="s">
        <v>866</v>
      </c>
      <c r="BD66" s="129" t="s">
        <v>50</v>
      </c>
      <c r="BE66" s="129"/>
      <c r="BF66" s="129"/>
      <c r="BG66" s="143"/>
      <c r="BH66" s="159"/>
      <c r="BI66" s="159"/>
      <c r="BJ66" s="81"/>
      <c r="BK66" s="81"/>
      <c r="BL66" s="358"/>
      <c r="BM66" s="132"/>
      <c r="BN66" s="132"/>
      <c r="BR66" s="366"/>
      <c r="BS66" s="366"/>
      <c r="BT66" s="366"/>
      <c r="BU66" s="366"/>
      <c r="BV66" s="366"/>
    </row>
    <row r="67" spans="1:74" s="78" customFormat="1" ht="52.95" customHeight="1">
      <c r="A67" s="71">
        <v>2</v>
      </c>
      <c r="B67" s="97">
        <v>114</v>
      </c>
      <c r="C67" s="81" t="s">
        <v>1316</v>
      </c>
      <c r="D67" s="166" t="s">
        <v>1566</v>
      </c>
      <c r="E67" s="128"/>
      <c r="F67" s="128">
        <v>1</v>
      </c>
      <c r="G67" s="94">
        <v>1</v>
      </c>
      <c r="H67" s="81" t="s">
        <v>818</v>
      </c>
      <c r="I67" s="128">
        <v>60</v>
      </c>
      <c r="J67" s="128">
        <v>1</v>
      </c>
      <c r="K67" s="129" t="s">
        <v>393</v>
      </c>
      <c r="L67" s="65">
        <v>228000</v>
      </c>
      <c r="M67" s="129">
        <v>1</v>
      </c>
      <c r="N67" s="136">
        <f t="shared" si="14"/>
        <v>228000</v>
      </c>
      <c r="O67" s="65"/>
      <c r="P67" s="65"/>
      <c r="Q67" s="136">
        <f t="shared" si="3"/>
        <v>228000</v>
      </c>
      <c r="R67" s="130">
        <f t="shared" si="4"/>
        <v>228000</v>
      </c>
      <c r="S67" s="130">
        <v>1</v>
      </c>
      <c r="T67" s="136">
        <v>228000</v>
      </c>
      <c r="U67" s="136"/>
      <c r="V67" s="136"/>
      <c r="W67" s="136">
        <f t="shared" si="5"/>
        <v>228000</v>
      </c>
      <c r="X67" s="81" t="s">
        <v>1103</v>
      </c>
      <c r="Y67" s="81" t="s">
        <v>198</v>
      </c>
      <c r="Z67" s="81" t="s">
        <v>198</v>
      </c>
      <c r="AA67" s="81" t="s">
        <v>117</v>
      </c>
      <c r="AB67" s="81" t="s">
        <v>69</v>
      </c>
      <c r="AC67" s="129" t="s">
        <v>69</v>
      </c>
      <c r="AD67" s="81" t="s">
        <v>840</v>
      </c>
      <c r="AE67" s="128" t="s">
        <v>820</v>
      </c>
      <c r="AF67" s="81" t="s">
        <v>1072</v>
      </c>
      <c r="AG67" s="81" t="s">
        <v>1073</v>
      </c>
      <c r="AH67" s="81" t="s">
        <v>1104</v>
      </c>
      <c r="AI67" s="81" t="s">
        <v>1075</v>
      </c>
      <c r="AJ67" s="129">
        <v>7844</v>
      </c>
      <c r="AK67" s="129">
        <v>2100000000</v>
      </c>
      <c r="AL67" s="129">
        <v>2100000000</v>
      </c>
      <c r="AM67" s="81" t="s">
        <v>475</v>
      </c>
      <c r="AN67" s="129"/>
      <c r="AO67" s="135">
        <f t="shared" si="12"/>
        <v>1</v>
      </c>
      <c r="AP67" s="135">
        <f t="shared" si="13"/>
        <v>228000</v>
      </c>
      <c r="AQ67" s="129"/>
      <c r="AR67" s="63"/>
      <c r="AS67" s="63"/>
      <c r="AT67" s="63"/>
      <c r="AU67" s="129" t="s">
        <v>49</v>
      </c>
      <c r="AV67" s="129">
        <v>19025</v>
      </c>
      <c r="AW67" s="128" t="s">
        <v>851</v>
      </c>
      <c r="AX67" s="128" t="s">
        <v>852</v>
      </c>
      <c r="AY67" s="128" t="s">
        <v>843</v>
      </c>
      <c r="AZ67" s="129" t="s">
        <v>545</v>
      </c>
      <c r="BA67" s="138" t="s">
        <v>50</v>
      </c>
      <c r="BB67" s="129" t="s">
        <v>50</v>
      </c>
      <c r="BC67" s="129" t="s">
        <v>866</v>
      </c>
      <c r="BD67" s="129" t="s">
        <v>50</v>
      </c>
      <c r="BE67" s="129"/>
      <c r="BF67" s="129"/>
      <c r="BG67" s="143"/>
      <c r="BH67" s="159"/>
      <c r="BI67" s="159"/>
      <c r="BJ67" s="81"/>
      <c r="BK67" s="81"/>
      <c r="BL67" s="358"/>
      <c r="BM67" s="132"/>
      <c r="BN67" s="132"/>
      <c r="BR67" s="366"/>
      <c r="BS67" s="366"/>
      <c r="BT67" s="366"/>
      <c r="BU67" s="366"/>
      <c r="BV67" s="366"/>
    </row>
    <row r="68" spans="1:74" s="78" customFormat="1" ht="52.95" customHeight="1">
      <c r="A68" s="71">
        <v>2</v>
      </c>
      <c r="B68" s="97">
        <v>115</v>
      </c>
      <c r="C68" s="81" t="s">
        <v>1882</v>
      </c>
      <c r="D68" s="166" t="s">
        <v>1567</v>
      </c>
      <c r="E68" s="128"/>
      <c r="F68" s="128">
        <v>1</v>
      </c>
      <c r="G68" s="94">
        <v>1</v>
      </c>
      <c r="H68" s="81" t="s">
        <v>818</v>
      </c>
      <c r="I68" s="128">
        <v>60</v>
      </c>
      <c r="J68" s="128">
        <v>1</v>
      </c>
      <c r="K68" s="129" t="s">
        <v>393</v>
      </c>
      <c r="L68" s="65">
        <v>247800</v>
      </c>
      <c r="M68" s="129">
        <v>1</v>
      </c>
      <c r="N68" s="136">
        <f t="shared" si="14"/>
        <v>247800</v>
      </c>
      <c r="O68" s="65"/>
      <c r="P68" s="65"/>
      <c r="Q68" s="136">
        <f t="shared" si="3"/>
        <v>247800</v>
      </c>
      <c r="R68" s="130">
        <f t="shared" si="4"/>
        <v>247800</v>
      </c>
      <c r="S68" s="130">
        <v>1</v>
      </c>
      <c r="T68" s="136">
        <v>247800</v>
      </c>
      <c r="U68" s="136"/>
      <c r="V68" s="136"/>
      <c r="W68" s="136">
        <f t="shared" si="5"/>
        <v>247800</v>
      </c>
      <c r="X68" s="81" t="s">
        <v>1105</v>
      </c>
      <c r="Y68" s="81" t="s">
        <v>1106</v>
      </c>
      <c r="Z68" s="81" t="s">
        <v>198</v>
      </c>
      <c r="AA68" s="81" t="s">
        <v>117</v>
      </c>
      <c r="AB68" s="81" t="s">
        <v>69</v>
      </c>
      <c r="AC68" s="129" t="s">
        <v>69</v>
      </c>
      <c r="AD68" s="81" t="s">
        <v>840</v>
      </c>
      <c r="AE68" s="128" t="s">
        <v>820</v>
      </c>
      <c r="AF68" s="81" t="s">
        <v>1072</v>
      </c>
      <c r="AG68" s="81" t="s">
        <v>1073</v>
      </c>
      <c r="AH68" s="81" t="s">
        <v>1107</v>
      </c>
      <c r="AI68" s="81" t="s">
        <v>1075</v>
      </c>
      <c r="AJ68" s="129">
        <v>7849</v>
      </c>
      <c r="AK68" s="129">
        <v>2100000000</v>
      </c>
      <c r="AL68" s="129">
        <v>2100000000</v>
      </c>
      <c r="AM68" s="81" t="s">
        <v>475</v>
      </c>
      <c r="AN68" s="129"/>
      <c r="AO68" s="135">
        <f t="shared" si="12"/>
        <v>1</v>
      </c>
      <c r="AP68" s="135">
        <f t="shared" si="13"/>
        <v>247800</v>
      </c>
      <c r="AQ68" s="129"/>
      <c r="AR68" s="63"/>
      <c r="AS68" s="63"/>
      <c r="AT68" s="63"/>
      <c r="AU68" s="129" t="s">
        <v>49</v>
      </c>
      <c r="AV68" s="129">
        <v>19026</v>
      </c>
      <c r="AW68" s="128" t="s">
        <v>851</v>
      </c>
      <c r="AX68" s="128" t="s">
        <v>852</v>
      </c>
      <c r="AY68" s="128" t="s">
        <v>843</v>
      </c>
      <c r="AZ68" s="129" t="s">
        <v>546</v>
      </c>
      <c r="BA68" s="138" t="s">
        <v>50</v>
      </c>
      <c r="BB68" s="129" t="s">
        <v>50</v>
      </c>
      <c r="BC68" s="129" t="s">
        <v>866</v>
      </c>
      <c r="BD68" s="129" t="s">
        <v>50</v>
      </c>
      <c r="BE68" s="129"/>
      <c r="BF68" s="129"/>
      <c r="BG68" s="143"/>
      <c r="BH68" s="159"/>
      <c r="BI68" s="159"/>
      <c r="BJ68" s="81"/>
      <c r="BK68" s="81"/>
      <c r="BL68" s="358"/>
      <c r="BM68" s="132"/>
      <c r="BN68" s="132"/>
      <c r="BR68" s="366"/>
      <c r="BS68" s="366"/>
      <c r="BT68" s="366"/>
      <c r="BU68" s="366"/>
      <c r="BV68" s="366"/>
    </row>
    <row r="69" spans="1:74" s="78" customFormat="1" ht="52.95" customHeight="1">
      <c r="A69" s="71">
        <v>2</v>
      </c>
      <c r="B69" s="97">
        <v>116</v>
      </c>
      <c r="C69" s="81" t="s">
        <v>1316</v>
      </c>
      <c r="D69" s="166" t="s">
        <v>1568</v>
      </c>
      <c r="E69" s="128"/>
      <c r="F69" s="128">
        <v>1</v>
      </c>
      <c r="G69" s="94">
        <v>1</v>
      </c>
      <c r="H69" s="81" t="s">
        <v>818</v>
      </c>
      <c r="I69" s="128">
        <v>60</v>
      </c>
      <c r="J69" s="128">
        <v>1</v>
      </c>
      <c r="K69" s="129" t="s">
        <v>393</v>
      </c>
      <c r="L69" s="65">
        <v>311900</v>
      </c>
      <c r="M69" s="129">
        <v>1</v>
      </c>
      <c r="N69" s="136">
        <f t="shared" si="14"/>
        <v>311900</v>
      </c>
      <c r="O69" s="65"/>
      <c r="P69" s="65"/>
      <c r="Q69" s="136">
        <f t="shared" si="3"/>
        <v>311900</v>
      </c>
      <c r="R69" s="130">
        <f t="shared" si="4"/>
        <v>311900</v>
      </c>
      <c r="S69" s="130">
        <v>1</v>
      </c>
      <c r="T69" s="136">
        <v>311900</v>
      </c>
      <c r="U69" s="136"/>
      <c r="V69" s="136"/>
      <c r="W69" s="136">
        <f t="shared" si="5"/>
        <v>311900</v>
      </c>
      <c r="X69" s="81" t="s">
        <v>1108</v>
      </c>
      <c r="Y69" s="81" t="s">
        <v>1109</v>
      </c>
      <c r="Z69" s="81" t="s">
        <v>467</v>
      </c>
      <c r="AA69" s="81" t="s">
        <v>117</v>
      </c>
      <c r="AB69" s="81" t="s">
        <v>69</v>
      </c>
      <c r="AC69" s="129" t="s">
        <v>69</v>
      </c>
      <c r="AD69" s="81" t="s">
        <v>840</v>
      </c>
      <c r="AE69" s="128" t="s">
        <v>820</v>
      </c>
      <c r="AF69" s="81" t="s">
        <v>1072</v>
      </c>
      <c r="AG69" s="81" t="s">
        <v>1073</v>
      </c>
      <c r="AH69" s="81" t="s">
        <v>1110</v>
      </c>
      <c r="AI69" s="81" t="s">
        <v>1075</v>
      </c>
      <c r="AJ69" s="129">
        <v>7734</v>
      </c>
      <c r="AK69" s="129">
        <v>2100000000</v>
      </c>
      <c r="AL69" s="129">
        <v>2100000000</v>
      </c>
      <c r="AM69" s="81" t="s">
        <v>475</v>
      </c>
      <c r="AN69" s="129"/>
      <c r="AO69" s="135">
        <f t="shared" si="12"/>
        <v>1</v>
      </c>
      <c r="AP69" s="135">
        <f t="shared" si="13"/>
        <v>311900</v>
      </c>
      <c r="AQ69" s="129"/>
      <c r="AR69" s="63"/>
      <c r="AS69" s="63"/>
      <c r="AT69" s="63"/>
      <c r="AU69" s="129" t="s">
        <v>49</v>
      </c>
      <c r="AV69" s="129">
        <v>19027</v>
      </c>
      <c r="AW69" s="128" t="s">
        <v>851</v>
      </c>
      <c r="AX69" s="128" t="s">
        <v>852</v>
      </c>
      <c r="AY69" s="128" t="s">
        <v>843</v>
      </c>
      <c r="AZ69" s="129" t="s">
        <v>547</v>
      </c>
      <c r="BA69" s="138" t="s">
        <v>50</v>
      </c>
      <c r="BB69" s="129" t="s">
        <v>50</v>
      </c>
      <c r="BC69" s="129" t="s">
        <v>866</v>
      </c>
      <c r="BD69" s="129" t="s">
        <v>50</v>
      </c>
      <c r="BE69" s="129"/>
      <c r="BF69" s="129"/>
      <c r="BG69" s="143"/>
      <c r="BH69" s="159"/>
      <c r="BI69" s="159"/>
      <c r="BJ69" s="81"/>
      <c r="BK69" s="81"/>
      <c r="BL69" s="358"/>
      <c r="BM69" s="132"/>
      <c r="BN69" s="132"/>
      <c r="BR69" s="366"/>
      <c r="BS69" s="366"/>
      <c r="BT69" s="366"/>
      <c r="BU69" s="366"/>
      <c r="BV69" s="366"/>
    </row>
    <row r="70" spans="1:74" s="78" customFormat="1" ht="52.95" customHeight="1">
      <c r="A70" s="71">
        <v>2</v>
      </c>
      <c r="B70" s="97">
        <v>117</v>
      </c>
      <c r="C70" s="81" t="s">
        <v>1882</v>
      </c>
      <c r="D70" s="166" t="s">
        <v>1569</v>
      </c>
      <c r="E70" s="128"/>
      <c r="F70" s="128">
        <v>1</v>
      </c>
      <c r="G70" s="94">
        <v>1</v>
      </c>
      <c r="H70" s="81" t="s">
        <v>818</v>
      </c>
      <c r="I70" s="128">
        <v>60</v>
      </c>
      <c r="J70" s="128">
        <v>1</v>
      </c>
      <c r="K70" s="129" t="s">
        <v>393</v>
      </c>
      <c r="L70" s="65">
        <v>300000</v>
      </c>
      <c r="M70" s="129">
        <v>1</v>
      </c>
      <c r="N70" s="136">
        <f t="shared" si="14"/>
        <v>300000</v>
      </c>
      <c r="O70" s="65"/>
      <c r="P70" s="65"/>
      <c r="Q70" s="136">
        <f t="shared" si="3"/>
        <v>300000</v>
      </c>
      <c r="R70" s="130">
        <f t="shared" si="4"/>
        <v>300000</v>
      </c>
      <c r="S70" s="130">
        <v>1</v>
      </c>
      <c r="T70" s="136">
        <v>300000</v>
      </c>
      <c r="U70" s="136"/>
      <c r="V70" s="136"/>
      <c r="W70" s="136">
        <f t="shared" si="5"/>
        <v>300000</v>
      </c>
      <c r="X70" s="81" t="s">
        <v>1111</v>
      </c>
      <c r="Y70" s="81" t="s">
        <v>1112</v>
      </c>
      <c r="Z70" s="81" t="s">
        <v>467</v>
      </c>
      <c r="AA70" s="81" t="s">
        <v>117</v>
      </c>
      <c r="AB70" s="81" t="s">
        <v>69</v>
      </c>
      <c r="AC70" s="129" t="s">
        <v>69</v>
      </c>
      <c r="AD70" s="81" t="s">
        <v>840</v>
      </c>
      <c r="AE70" s="128" t="s">
        <v>820</v>
      </c>
      <c r="AF70" s="81" t="s">
        <v>1072</v>
      </c>
      <c r="AG70" s="81" t="s">
        <v>1073</v>
      </c>
      <c r="AH70" s="81" t="s">
        <v>1113</v>
      </c>
      <c r="AI70" s="81" t="s">
        <v>1075</v>
      </c>
      <c r="AJ70" s="129">
        <v>7744</v>
      </c>
      <c r="AK70" s="129">
        <v>2100000000</v>
      </c>
      <c r="AL70" s="129">
        <v>2100000000</v>
      </c>
      <c r="AM70" s="81" t="s">
        <v>475</v>
      </c>
      <c r="AN70" s="129"/>
      <c r="AO70" s="135">
        <f t="shared" si="12"/>
        <v>1</v>
      </c>
      <c r="AP70" s="135">
        <f t="shared" si="13"/>
        <v>300000</v>
      </c>
      <c r="AQ70" s="129"/>
      <c r="AR70" s="63"/>
      <c r="AS70" s="63"/>
      <c r="AT70" s="63"/>
      <c r="AU70" s="129" t="s">
        <v>49</v>
      </c>
      <c r="AV70" s="129">
        <v>19028</v>
      </c>
      <c r="AW70" s="128" t="s">
        <v>851</v>
      </c>
      <c r="AX70" s="128" t="s">
        <v>852</v>
      </c>
      <c r="AY70" s="128" t="s">
        <v>843</v>
      </c>
      <c r="AZ70" s="129" t="s">
        <v>549</v>
      </c>
      <c r="BA70" s="138" t="s">
        <v>50</v>
      </c>
      <c r="BB70" s="129" t="s">
        <v>50</v>
      </c>
      <c r="BC70" s="129" t="s">
        <v>866</v>
      </c>
      <c r="BD70" s="129" t="s">
        <v>50</v>
      </c>
      <c r="BE70" s="129"/>
      <c r="BF70" s="129"/>
      <c r="BG70" s="143"/>
      <c r="BH70" s="159"/>
      <c r="BI70" s="159"/>
      <c r="BJ70" s="81"/>
      <c r="BK70" s="81"/>
      <c r="BL70" s="358"/>
      <c r="BM70" s="132"/>
      <c r="BN70" s="132"/>
      <c r="BR70" s="366"/>
      <c r="BS70" s="366"/>
      <c r="BT70" s="366"/>
      <c r="BU70" s="366"/>
      <c r="BV70" s="366"/>
    </row>
    <row r="71" spans="1:74" s="78" customFormat="1" ht="52.95" customHeight="1">
      <c r="A71" s="71">
        <v>2</v>
      </c>
      <c r="B71" s="97">
        <v>118</v>
      </c>
      <c r="C71" s="81" t="s">
        <v>1882</v>
      </c>
      <c r="D71" s="166" t="s">
        <v>1570</v>
      </c>
      <c r="E71" s="128"/>
      <c r="F71" s="128">
        <v>1</v>
      </c>
      <c r="G71" s="94">
        <v>1</v>
      </c>
      <c r="H71" s="81" t="s">
        <v>818</v>
      </c>
      <c r="I71" s="128">
        <v>60</v>
      </c>
      <c r="J71" s="128">
        <v>1</v>
      </c>
      <c r="K71" s="129" t="s">
        <v>393</v>
      </c>
      <c r="L71" s="65">
        <v>300000</v>
      </c>
      <c r="M71" s="129">
        <v>1</v>
      </c>
      <c r="N71" s="136">
        <f t="shared" si="14"/>
        <v>300000</v>
      </c>
      <c r="O71" s="65"/>
      <c r="P71" s="65"/>
      <c r="Q71" s="136">
        <f t="shared" ref="Q71:Q126" si="15">N71+O71+P71</f>
        <v>300000</v>
      </c>
      <c r="R71" s="130">
        <f t="shared" si="4"/>
        <v>300000</v>
      </c>
      <c r="S71" s="130">
        <v>1</v>
      </c>
      <c r="T71" s="136">
        <v>300000</v>
      </c>
      <c r="U71" s="136"/>
      <c r="V71" s="136"/>
      <c r="W71" s="136">
        <f t="shared" ref="W71:W126" si="16">+T71+U71+V71</f>
        <v>300000</v>
      </c>
      <c r="X71" s="81" t="s">
        <v>1114</v>
      </c>
      <c r="Y71" s="81" t="s">
        <v>1115</v>
      </c>
      <c r="Z71" s="81" t="s">
        <v>467</v>
      </c>
      <c r="AA71" s="81" t="s">
        <v>117</v>
      </c>
      <c r="AB71" s="81" t="s">
        <v>69</v>
      </c>
      <c r="AC71" s="129" t="s">
        <v>69</v>
      </c>
      <c r="AD71" s="81" t="s">
        <v>840</v>
      </c>
      <c r="AE71" s="128" t="s">
        <v>820</v>
      </c>
      <c r="AF71" s="81" t="s">
        <v>1072</v>
      </c>
      <c r="AG71" s="81" t="s">
        <v>1073</v>
      </c>
      <c r="AH71" s="81" t="s">
        <v>1116</v>
      </c>
      <c r="AI71" s="81" t="s">
        <v>1075</v>
      </c>
      <c r="AJ71" s="129">
        <v>7738</v>
      </c>
      <c r="AK71" s="129">
        <v>2100000000</v>
      </c>
      <c r="AL71" s="129">
        <v>2100000000</v>
      </c>
      <c r="AM71" s="81" t="s">
        <v>475</v>
      </c>
      <c r="AN71" s="129"/>
      <c r="AO71" s="135">
        <f t="shared" si="12"/>
        <v>1</v>
      </c>
      <c r="AP71" s="135">
        <f t="shared" si="13"/>
        <v>300000</v>
      </c>
      <c r="AQ71" s="129"/>
      <c r="AR71" s="63"/>
      <c r="AS71" s="63"/>
      <c r="AT71" s="63"/>
      <c r="AU71" s="129" t="s">
        <v>49</v>
      </c>
      <c r="AV71" s="129">
        <v>19029</v>
      </c>
      <c r="AW71" s="128" t="s">
        <v>851</v>
      </c>
      <c r="AX71" s="128" t="s">
        <v>852</v>
      </c>
      <c r="AY71" s="128" t="s">
        <v>843</v>
      </c>
      <c r="AZ71" s="129" t="s">
        <v>550</v>
      </c>
      <c r="BA71" s="138" t="s">
        <v>50</v>
      </c>
      <c r="BB71" s="129" t="s">
        <v>50</v>
      </c>
      <c r="BC71" s="129" t="s">
        <v>866</v>
      </c>
      <c r="BD71" s="129" t="s">
        <v>50</v>
      </c>
      <c r="BE71" s="129"/>
      <c r="BF71" s="129"/>
      <c r="BG71" s="143"/>
      <c r="BH71" s="159"/>
      <c r="BI71" s="159"/>
      <c r="BJ71" s="81"/>
      <c r="BK71" s="81"/>
      <c r="BL71" s="358"/>
      <c r="BM71" s="132"/>
      <c r="BN71" s="132"/>
      <c r="BR71" s="366"/>
      <c r="BS71" s="366"/>
      <c r="BT71" s="366"/>
      <c r="BU71" s="366"/>
      <c r="BV71" s="366"/>
    </row>
    <row r="72" spans="1:74" s="78" customFormat="1" ht="52.95" customHeight="1">
      <c r="A72" s="71">
        <v>2</v>
      </c>
      <c r="B72" s="97">
        <v>119</v>
      </c>
      <c r="C72" s="81" t="s">
        <v>1882</v>
      </c>
      <c r="D72" s="166" t="s">
        <v>1571</v>
      </c>
      <c r="E72" s="128"/>
      <c r="F72" s="128">
        <v>1</v>
      </c>
      <c r="G72" s="94">
        <v>1</v>
      </c>
      <c r="H72" s="81" t="s">
        <v>818</v>
      </c>
      <c r="I72" s="128">
        <v>60</v>
      </c>
      <c r="J72" s="128">
        <v>1</v>
      </c>
      <c r="K72" s="129" t="s">
        <v>393</v>
      </c>
      <c r="L72" s="65">
        <v>300000</v>
      </c>
      <c r="M72" s="129">
        <v>1</v>
      </c>
      <c r="N72" s="136">
        <f t="shared" si="14"/>
        <v>300000</v>
      </c>
      <c r="O72" s="65"/>
      <c r="P72" s="65"/>
      <c r="Q72" s="136">
        <f t="shared" si="15"/>
        <v>300000</v>
      </c>
      <c r="R72" s="130">
        <f t="shared" ref="R72:R126" si="17">W72/S72</f>
        <v>300000</v>
      </c>
      <c r="S72" s="130">
        <v>1</v>
      </c>
      <c r="T72" s="136">
        <v>300000</v>
      </c>
      <c r="U72" s="136"/>
      <c r="V72" s="136"/>
      <c r="W72" s="136">
        <f t="shared" si="16"/>
        <v>300000</v>
      </c>
      <c r="X72" s="81" t="s">
        <v>1117</v>
      </c>
      <c r="Y72" s="81" t="s">
        <v>399</v>
      </c>
      <c r="Z72" s="81" t="s">
        <v>467</v>
      </c>
      <c r="AA72" s="81" t="s">
        <v>117</v>
      </c>
      <c r="AB72" s="81" t="s">
        <v>69</v>
      </c>
      <c r="AC72" s="129" t="s">
        <v>69</v>
      </c>
      <c r="AD72" s="81" t="s">
        <v>840</v>
      </c>
      <c r="AE72" s="128" t="s">
        <v>820</v>
      </c>
      <c r="AF72" s="81" t="s">
        <v>1072</v>
      </c>
      <c r="AG72" s="81" t="s">
        <v>1073</v>
      </c>
      <c r="AH72" s="81" t="s">
        <v>1118</v>
      </c>
      <c r="AI72" s="81" t="s">
        <v>1075</v>
      </c>
      <c r="AJ72" s="129">
        <v>7735</v>
      </c>
      <c r="AK72" s="129">
        <v>2100000000</v>
      </c>
      <c r="AL72" s="129">
        <v>2100000000</v>
      </c>
      <c r="AM72" s="81" t="s">
        <v>475</v>
      </c>
      <c r="AN72" s="129"/>
      <c r="AO72" s="135">
        <f t="shared" si="12"/>
        <v>1</v>
      </c>
      <c r="AP72" s="135">
        <f t="shared" si="13"/>
        <v>300000</v>
      </c>
      <c r="AQ72" s="129"/>
      <c r="AR72" s="63"/>
      <c r="AS72" s="63"/>
      <c r="AT72" s="63"/>
      <c r="AU72" s="129" t="s">
        <v>49</v>
      </c>
      <c r="AV72" s="129">
        <v>19030</v>
      </c>
      <c r="AW72" s="128" t="s">
        <v>851</v>
      </c>
      <c r="AX72" s="128" t="s">
        <v>852</v>
      </c>
      <c r="AY72" s="128" t="s">
        <v>843</v>
      </c>
      <c r="AZ72" s="129" t="s">
        <v>551</v>
      </c>
      <c r="BA72" s="138" t="s">
        <v>50</v>
      </c>
      <c r="BB72" s="129" t="s">
        <v>50</v>
      </c>
      <c r="BC72" s="129" t="s">
        <v>866</v>
      </c>
      <c r="BD72" s="129" t="s">
        <v>50</v>
      </c>
      <c r="BE72" s="129"/>
      <c r="BF72" s="129"/>
      <c r="BG72" s="143"/>
      <c r="BH72" s="159"/>
      <c r="BI72" s="159"/>
      <c r="BJ72" s="81"/>
      <c r="BK72" s="81"/>
      <c r="BL72" s="358"/>
      <c r="BM72" s="132"/>
      <c r="BN72" s="132"/>
      <c r="BR72" s="366"/>
      <c r="BS72" s="366"/>
      <c r="BT72" s="366"/>
      <c r="BU72" s="366"/>
      <c r="BV72" s="366"/>
    </row>
    <row r="73" spans="1:74" s="78" customFormat="1" ht="52.95" customHeight="1">
      <c r="A73" s="71">
        <v>2</v>
      </c>
      <c r="B73" s="97">
        <v>120</v>
      </c>
      <c r="C73" s="81" t="s">
        <v>1316</v>
      </c>
      <c r="D73" s="166" t="s">
        <v>1572</v>
      </c>
      <c r="E73" s="128"/>
      <c r="F73" s="128">
        <v>1</v>
      </c>
      <c r="G73" s="94">
        <v>1</v>
      </c>
      <c r="H73" s="81" t="s">
        <v>818</v>
      </c>
      <c r="I73" s="128">
        <v>30</v>
      </c>
      <c r="J73" s="128">
        <v>1</v>
      </c>
      <c r="K73" s="129" t="s">
        <v>393</v>
      </c>
      <c r="L73" s="65">
        <v>100000</v>
      </c>
      <c r="M73" s="129">
        <v>1</v>
      </c>
      <c r="N73" s="136">
        <f t="shared" si="14"/>
        <v>100000</v>
      </c>
      <c r="O73" s="65"/>
      <c r="P73" s="65"/>
      <c r="Q73" s="136">
        <f t="shared" si="15"/>
        <v>100000</v>
      </c>
      <c r="R73" s="130">
        <f t="shared" si="17"/>
        <v>100000</v>
      </c>
      <c r="S73" s="130">
        <v>1</v>
      </c>
      <c r="T73" s="136">
        <v>100000</v>
      </c>
      <c r="U73" s="136"/>
      <c r="V73" s="136"/>
      <c r="W73" s="136">
        <f t="shared" si="16"/>
        <v>100000</v>
      </c>
      <c r="X73" s="81" t="s">
        <v>1119</v>
      </c>
      <c r="Y73" s="81" t="s">
        <v>1120</v>
      </c>
      <c r="Z73" s="81" t="s">
        <v>149</v>
      </c>
      <c r="AA73" s="81" t="s">
        <v>117</v>
      </c>
      <c r="AB73" s="81" t="s">
        <v>69</v>
      </c>
      <c r="AC73" s="129" t="s">
        <v>69</v>
      </c>
      <c r="AD73" s="81" t="s">
        <v>840</v>
      </c>
      <c r="AE73" s="128" t="s">
        <v>820</v>
      </c>
      <c r="AF73" s="81" t="s">
        <v>1072</v>
      </c>
      <c r="AG73" s="81" t="s">
        <v>1073</v>
      </c>
      <c r="AH73" s="81" t="s">
        <v>1121</v>
      </c>
      <c r="AI73" s="81" t="s">
        <v>1075</v>
      </c>
      <c r="AJ73" s="129">
        <v>7828</v>
      </c>
      <c r="AK73" s="129">
        <v>2100000000</v>
      </c>
      <c r="AL73" s="129">
        <v>2100000000</v>
      </c>
      <c r="AM73" s="81" t="s">
        <v>475</v>
      </c>
      <c r="AN73" s="129"/>
      <c r="AO73" s="135">
        <f t="shared" si="12"/>
        <v>1</v>
      </c>
      <c r="AP73" s="135">
        <f t="shared" si="13"/>
        <v>100000</v>
      </c>
      <c r="AQ73" s="129"/>
      <c r="AR73" s="63"/>
      <c r="AS73" s="63"/>
      <c r="AT73" s="63"/>
      <c r="AU73" s="129" t="s">
        <v>49</v>
      </c>
      <c r="AV73" s="129">
        <v>19312</v>
      </c>
      <c r="AW73" s="128" t="s">
        <v>851</v>
      </c>
      <c r="AX73" s="128" t="s">
        <v>852</v>
      </c>
      <c r="AY73" s="128" t="s">
        <v>843</v>
      </c>
      <c r="AZ73" s="129" t="s">
        <v>552</v>
      </c>
      <c r="BA73" s="138" t="s">
        <v>50</v>
      </c>
      <c r="BB73" s="129" t="s">
        <v>50</v>
      </c>
      <c r="BC73" s="129" t="s">
        <v>866</v>
      </c>
      <c r="BD73" s="129" t="s">
        <v>50</v>
      </c>
      <c r="BE73" s="129"/>
      <c r="BF73" s="129"/>
      <c r="BG73" s="143"/>
      <c r="BH73" s="159"/>
      <c r="BI73" s="159"/>
      <c r="BJ73" s="81"/>
      <c r="BK73" s="81"/>
      <c r="BL73" s="358"/>
      <c r="BM73" s="132"/>
      <c r="BN73" s="132"/>
      <c r="BR73" s="366"/>
      <c r="BS73" s="366"/>
      <c r="BT73" s="366"/>
      <c r="BU73" s="366"/>
      <c r="BV73" s="366"/>
    </row>
    <row r="74" spans="1:74" s="78" customFormat="1" ht="52.95" customHeight="1">
      <c r="A74" s="71">
        <v>2</v>
      </c>
      <c r="B74" s="97">
        <v>121</v>
      </c>
      <c r="C74" s="81" t="s">
        <v>1316</v>
      </c>
      <c r="D74" s="166" t="s">
        <v>1573</v>
      </c>
      <c r="E74" s="128"/>
      <c r="F74" s="128">
        <v>1</v>
      </c>
      <c r="G74" s="94">
        <v>1</v>
      </c>
      <c r="H74" s="81" t="s">
        <v>818</v>
      </c>
      <c r="I74" s="128">
        <v>30</v>
      </c>
      <c r="J74" s="128">
        <v>1</v>
      </c>
      <c r="K74" s="129" t="s">
        <v>393</v>
      </c>
      <c r="L74" s="65">
        <v>100000</v>
      </c>
      <c r="M74" s="129">
        <v>1</v>
      </c>
      <c r="N74" s="136">
        <f t="shared" si="14"/>
        <v>100000</v>
      </c>
      <c r="O74" s="65"/>
      <c r="P74" s="65"/>
      <c r="Q74" s="136">
        <f t="shared" si="15"/>
        <v>100000</v>
      </c>
      <c r="R74" s="130">
        <f t="shared" si="17"/>
        <v>100000</v>
      </c>
      <c r="S74" s="130">
        <v>1</v>
      </c>
      <c r="T74" s="136">
        <v>100000</v>
      </c>
      <c r="U74" s="136"/>
      <c r="V74" s="136"/>
      <c r="W74" s="136">
        <f t="shared" si="16"/>
        <v>100000</v>
      </c>
      <c r="X74" s="81" t="s">
        <v>1122</v>
      </c>
      <c r="Y74" s="81" t="s">
        <v>1123</v>
      </c>
      <c r="Z74" s="81" t="s">
        <v>149</v>
      </c>
      <c r="AA74" s="81" t="s">
        <v>117</v>
      </c>
      <c r="AB74" s="81" t="s">
        <v>69</v>
      </c>
      <c r="AC74" s="129" t="s">
        <v>69</v>
      </c>
      <c r="AD74" s="81" t="s">
        <v>840</v>
      </c>
      <c r="AE74" s="128" t="s">
        <v>820</v>
      </c>
      <c r="AF74" s="81" t="s">
        <v>1072</v>
      </c>
      <c r="AG74" s="81" t="s">
        <v>1073</v>
      </c>
      <c r="AH74" s="81" t="s">
        <v>1124</v>
      </c>
      <c r="AI74" s="81" t="s">
        <v>1075</v>
      </c>
      <c r="AJ74" s="129">
        <v>7830</v>
      </c>
      <c r="AK74" s="129">
        <v>2100000000</v>
      </c>
      <c r="AL74" s="129">
        <v>2100000000</v>
      </c>
      <c r="AM74" s="81" t="s">
        <v>475</v>
      </c>
      <c r="AN74" s="129"/>
      <c r="AO74" s="135">
        <f t="shared" si="12"/>
        <v>1</v>
      </c>
      <c r="AP74" s="135">
        <f t="shared" si="13"/>
        <v>100000</v>
      </c>
      <c r="AQ74" s="129"/>
      <c r="AR74" s="63"/>
      <c r="AS74" s="63"/>
      <c r="AT74" s="63"/>
      <c r="AU74" s="129" t="s">
        <v>49</v>
      </c>
      <c r="AV74" s="129">
        <v>19380</v>
      </c>
      <c r="AW74" s="128" t="s">
        <v>851</v>
      </c>
      <c r="AX74" s="128" t="s">
        <v>852</v>
      </c>
      <c r="AY74" s="128" t="s">
        <v>843</v>
      </c>
      <c r="AZ74" s="129" t="s">
        <v>553</v>
      </c>
      <c r="BA74" s="138" t="s">
        <v>50</v>
      </c>
      <c r="BB74" s="129" t="s">
        <v>50</v>
      </c>
      <c r="BC74" s="129" t="s">
        <v>866</v>
      </c>
      <c r="BD74" s="129" t="s">
        <v>50</v>
      </c>
      <c r="BE74" s="129"/>
      <c r="BF74" s="129"/>
      <c r="BG74" s="143"/>
      <c r="BH74" s="159"/>
      <c r="BI74" s="159"/>
      <c r="BJ74" s="81"/>
      <c r="BK74" s="81"/>
      <c r="BL74" s="358"/>
      <c r="BM74" s="132"/>
      <c r="BN74" s="132"/>
      <c r="BR74" s="366"/>
      <c r="BS74" s="366"/>
      <c r="BT74" s="366"/>
      <c r="BU74" s="366"/>
      <c r="BV74" s="366"/>
    </row>
    <row r="75" spans="1:74" s="78" customFormat="1" ht="52.95" customHeight="1">
      <c r="A75" s="71">
        <v>2</v>
      </c>
      <c r="B75" s="97">
        <v>122</v>
      </c>
      <c r="C75" s="81" t="s">
        <v>1316</v>
      </c>
      <c r="D75" s="166" t="s">
        <v>1574</v>
      </c>
      <c r="E75" s="128"/>
      <c r="F75" s="128">
        <v>1</v>
      </c>
      <c r="G75" s="94">
        <v>1</v>
      </c>
      <c r="H75" s="81" t="s">
        <v>818</v>
      </c>
      <c r="I75" s="128">
        <v>30</v>
      </c>
      <c r="J75" s="128">
        <v>1</v>
      </c>
      <c r="K75" s="129" t="s">
        <v>393</v>
      </c>
      <c r="L75" s="65">
        <v>238400</v>
      </c>
      <c r="M75" s="129">
        <v>1</v>
      </c>
      <c r="N75" s="136">
        <f t="shared" si="14"/>
        <v>238400</v>
      </c>
      <c r="O75" s="65"/>
      <c r="P75" s="65"/>
      <c r="Q75" s="136">
        <f t="shared" si="15"/>
        <v>238400</v>
      </c>
      <c r="R75" s="130">
        <f t="shared" si="17"/>
        <v>238400</v>
      </c>
      <c r="S75" s="130">
        <v>1</v>
      </c>
      <c r="T75" s="136">
        <v>238400</v>
      </c>
      <c r="U75" s="136"/>
      <c r="V75" s="136"/>
      <c r="W75" s="136">
        <f t="shared" si="16"/>
        <v>238400</v>
      </c>
      <c r="X75" s="81" t="s">
        <v>1125</v>
      </c>
      <c r="Y75" s="81" t="s">
        <v>1126</v>
      </c>
      <c r="Z75" s="81" t="s">
        <v>356</v>
      </c>
      <c r="AA75" s="81" t="s">
        <v>117</v>
      </c>
      <c r="AB75" s="81" t="s">
        <v>69</v>
      </c>
      <c r="AC75" s="129" t="s">
        <v>69</v>
      </c>
      <c r="AD75" s="81" t="s">
        <v>840</v>
      </c>
      <c r="AE75" s="128" t="s">
        <v>820</v>
      </c>
      <c r="AF75" s="81" t="s">
        <v>1072</v>
      </c>
      <c r="AG75" s="81" t="s">
        <v>1073</v>
      </c>
      <c r="AH75" s="81" t="s">
        <v>1127</v>
      </c>
      <c r="AI75" s="81" t="s">
        <v>1075</v>
      </c>
      <c r="AJ75" s="129">
        <v>7792</v>
      </c>
      <c r="AK75" s="129">
        <v>2100000000</v>
      </c>
      <c r="AL75" s="129">
        <v>2100000000</v>
      </c>
      <c r="AM75" s="81" t="s">
        <v>475</v>
      </c>
      <c r="AN75" s="129"/>
      <c r="AO75" s="135">
        <f t="shared" si="12"/>
        <v>1</v>
      </c>
      <c r="AP75" s="135">
        <f t="shared" si="13"/>
        <v>238400</v>
      </c>
      <c r="AQ75" s="129"/>
      <c r="AR75" s="63"/>
      <c r="AS75" s="63"/>
      <c r="AT75" s="63"/>
      <c r="AU75" s="129" t="s">
        <v>49</v>
      </c>
      <c r="AV75" s="129">
        <v>19388</v>
      </c>
      <c r="AW75" s="128" t="s">
        <v>851</v>
      </c>
      <c r="AX75" s="128" t="s">
        <v>852</v>
      </c>
      <c r="AY75" s="128" t="s">
        <v>843</v>
      </c>
      <c r="AZ75" s="129" t="s">
        <v>554</v>
      </c>
      <c r="BA75" s="138" t="s">
        <v>50</v>
      </c>
      <c r="BB75" s="129" t="s">
        <v>50</v>
      </c>
      <c r="BC75" s="129" t="s">
        <v>866</v>
      </c>
      <c r="BD75" s="129" t="s">
        <v>50</v>
      </c>
      <c r="BE75" s="129"/>
      <c r="BF75" s="129"/>
      <c r="BG75" s="143"/>
      <c r="BH75" s="159"/>
      <c r="BI75" s="159"/>
      <c r="BJ75" s="81"/>
      <c r="BK75" s="81"/>
      <c r="BL75" s="358"/>
      <c r="BM75" s="132"/>
      <c r="BN75" s="132"/>
      <c r="BR75" s="366"/>
      <c r="BS75" s="366"/>
      <c r="BT75" s="366"/>
      <c r="BU75" s="366"/>
      <c r="BV75" s="366"/>
    </row>
    <row r="76" spans="1:74" s="78" customFormat="1" ht="52.95" customHeight="1">
      <c r="A76" s="71">
        <v>2</v>
      </c>
      <c r="B76" s="97">
        <v>123</v>
      </c>
      <c r="C76" s="81" t="s">
        <v>1316</v>
      </c>
      <c r="D76" s="166" t="s">
        <v>1575</v>
      </c>
      <c r="E76" s="128"/>
      <c r="F76" s="128">
        <v>1</v>
      </c>
      <c r="G76" s="94">
        <v>1</v>
      </c>
      <c r="H76" s="81" t="s">
        <v>818</v>
      </c>
      <c r="I76" s="128">
        <v>30</v>
      </c>
      <c r="J76" s="128">
        <v>1</v>
      </c>
      <c r="K76" s="129" t="s">
        <v>393</v>
      </c>
      <c r="L76" s="65">
        <v>105000</v>
      </c>
      <c r="M76" s="129">
        <v>1</v>
      </c>
      <c r="N76" s="136">
        <f t="shared" si="14"/>
        <v>105000</v>
      </c>
      <c r="O76" s="65"/>
      <c r="P76" s="65"/>
      <c r="Q76" s="136">
        <f t="shared" si="15"/>
        <v>105000</v>
      </c>
      <c r="R76" s="130">
        <f t="shared" si="17"/>
        <v>105000</v>
      </c>
      <c r="S76" s="130">
        <v>1</v>
      </c>
      <c r="T76" s="136">
        <v>105000</v>
      </c>
      <c r="U76" s="136"/>
      <c r="V76" s="136"/>
      <c r="W76" s="136">
        <f t="shared" si="16"/>
        <v>105000</v>
      </c>
      <c r="X76" s="81" t="s">
        <v>1128</v>
      </c>
      <c r="Y76" s="81" t="s">
        <v>1129</v>
      </c>
      <c r="Z76" s="81" t="s">
        <v>356</v>
      </c>
      <c r="AA76" s="81" t="s">
        <v>117</v>
      </c>
      <c r="AB76" s="81" t="s">
        <v>69</v>
      </c>
      <c r="AC76" s="129" t="s">
        <v>69</v>
      </c>
      <c r="AD76" s="81" t="s">
        <v>840</v>
      </c>
      <c r="AE76" s="128" t="s">
        <v>820</v>
      </c>
      <c r="AF76" s="81" t="s">
        <v>1072</v>
      </c>
      <c r="AG76" s="81" t="s">
        <v>1073</v>
      </c>
      <c r="AH76" s="81" t="s">
        <v>1130</v>
      </c>
      <c r="AI76" s="81" t="s">
        <v>1075</v>
      </c>
      <c r="AJ76" s="129">
        <v>7797</v>
      </c>
      <c r="AK76" s="129">
        <v>2100000000</v>
      </c>
      <c r="AL76" s="129">
        <v>2100000000</v>
      </c>
      <c r="AM76" s="81" t="s">
        <v>475</v>
      </c>
      <c r="AN76" s="129"/>
      <c r="AO76" s="135">
        <f t="shared" si="12"/>
        <v>1</v>
      </c>
      <c r="AP76" s="135">
        <f t="shared" si="13"/>
        <v>105000</v>
      </c>
      <c r="AQ76" s="129"/>
      <c r="AR76" s="63"/>
      <c r="AS76" s="63"/>
      <c r="AT76" s="63"/>
      <c r="AU76" s="129" t="s">
        <v>49</v>
      </c>
      <c r="AV76" s="129">
        <v>19392</v>
      </c>
      <c r="AW76" s="128" t="s">
        <v>851</v>
      </c>
      <c r="AX76" s="128" t="s">
        <v>852</v>
      </c>
      <c r="AY76" s="128" t="s">
        <v>843</v>
      </c>
      <c r="AZ76" s="129" t="s">
        <v>555</v>
      </c>
      <c r="BA76" s="138" t="s">
        <v>50</v>
      </c>
      <c r="BB76" s="129" t="s">
        <v>50</v>
      </c>
      <c r="BC76" s="129" t="s">
        <v>866</v>
      </c>
      <c r="BD76" s="129" t="s">
        <v>50</v>
      </c>
      <c r="BE76" s="129"/>
      <c r="BF76" s="129"/>
      <c r="BG76" s="143"/>
      <c r="BH76" s="159"/>
      <c r="BI76" s="159"/>
      <c r="BJ76" s="81"/>
      <c r="BK76" s="81"/>
      <c r="BL76" s="358"/>
      <c r="BM76" s="132"/>
      <c r="BN76" s="132"/>
      <c r="BR76" s="366"/>
      <c r="BS76" s="366"/>
      <c r="BT76" s="366"/>
      <c r="BU76" s="366"/>
      <c r="BV76" s="366"/>
    </row>
    <row r="77" spans="1:74" s="78" customFormat="1" ht="52.95" customHeight="1">
      <c r="A77" s="71">
        <v>2</v>
      </c>
      <c r="B77" s="97">
        <v>124</v>
      </c>
      <c r="C77" s="81" t="s">
        <v>1316</v>
      </c>
      <c r="D77" s="166" t="s">
        <v>1576</v>
      </c>
      <c r="E77" s="128"/>
      <c r="F77" s="128">
        <v>1</v>
      </c>
      <c r="G77" s="94">
        <v>1</v>
      </c>
      <c r="H77" s="81" t="s">
        <v>818</v>
      </c>
      <c r="I77" s="128">
        <v>30</v>
      </c>
      <c r="J77" s="128">
        <v>1</v>
      </c>
      <c r="K77" s="129" t="s">
        <v>393</v>
      </c>
      <c r="L77" s="65">
        <v>330000</v>
      </c>
      <c r="M77" s="129">
        <v>1</v>
      </c>
      <c r="N77" s="136">
        <f t="shared" si="14"/>
        <v>330000</v>
      </c>
      <c r="O77" s="65"/>
      <c r="P77" s="65"/>
      <c r="Q77" s="136">
        <f t="shared" si="15"/>
        <v>330000</v>
      </c>
      <c r="R77" s="130">
        <f t="shared" si="17"/>
        <v>330000</v>
      </c>
      <c r="S77" s="130">
        <v>1</v>
      </c>
      <c r="T77" s="136">
        <v>330000</v>
      </c>
      <c r="U77" s="136"/>
      <c r="V77" s="136"/>
      <c r="W77" s="136">
        <f t="shared" si="16"/>
        <v>330000</v>
      </c>
      <c r="X77" s="81" t="s">
        <v>1131</v>
      </c>
      <c r="Y77" s="81" t="s">
        <v>1132</v>
      </c>
      <c r="Z77" s="81" t="s">
        <v>356</v>
      </c>
      <c r="AA77" s="81" t="s">
        <v>117</v>
      </c>
      <c r="AB77" s="81" t="s">
        <v>69</v>
      </c>
      <c r="AC77" s="129" t="s">
        <v>69</v>
      </c>
      <c r="AD77" s="81" t="s">
        <v>840</v>
      </c>
      <c r="AE77" s="128" t="s">
        <v>820</v>
      </c>
      <c r="AF77" s="81" t="s">
        <v>1072</v>
      </c>
      <c r="AG77" s="81" t="s">
        <v>1073</v>
      </c>
      <c r="AH77" s="81" t="s">
        <v>1133</v>
      </c>
      <c r="AI77" s="81" t="s">
        <v>1075</v>
      </c>
      <c r="AJ77" s="129">
        <v>14069</v>
      </c>
      <c r="AK77" s="129">
        <v>2100000000</v>
      </c>
      <c r="AL77" s="129">
        <v>2100000000</v>
      </c>
      <c r="AM77" s="81" t="s">
        <v>475</v>
      </c>
      <c r="AN77" s="129"/>
      <c r="AO77" s="135">
        <f t="shared" si="12"/>
        <v>1</v>
      </c>
      <c r="AP77" s="135">
        <f t="shared" si="13"/>
        <v>330000</v>
      </c>
      <c r="AQ77" s="129"/>
      <c r="AR77" s="63"/>
      <c r="AS77" s="63"/>
      <c r="AT77" s="63"/>
      <c r="AU77" s="129" t="s">
        <v>49</v>
      </c>
      <c r="AV77" s="129">
        <v>19394</v>
      </c>
      <c r="AW77" s="128" t="s">
        <v>851</v>
      </c>
      <c r="AX77" s="128" t="s">
        <v>852</v>
      </c>
      <c r="AY77" s="128" t="s">
        <v>843</v>
      </c>
      <c r="AZ77" s="129" t="s">
        <v>556</v>
      </c>
      <c r="BA77" s="138" t="s">
        <v>50</v>
      </c>
      <c r="BB77" s="129" t="s">
        <v>50</v>
      </c>
      <c r="BC77" s="129" t="s">
        <v>866</v>
      </c>
      <c r="BD77" s="129" t="s">
        <v>50</v>
      </c>
      <c r="BE77" s="129"/>
      <c r="BF77" s="129"/>
      <c r="BG77" s="143"/>
      <c r="BH77" s="159"/>
      <c r="BI77" s="159"/>
      <c r="BJ77" s="81"/>
      <c r="BK77" s="81"/>
      <c r="BL77" s="358"/>
      <c r="BM77" s="132"/>
      <c r="BN77" s="132"/>
      <c r="BR77" s="366"/>
      <c r="BS77" s="366"/>
      <c r="BT77" s="366"/>
      <c r="BU77" s="366"/>
      <c r="BV77" s="366"/>
    </row>
    <row r="78" spans="1:74" s="78" customFormat="1" ht="52.95" customHeight="1">
      <c r="A78" s="71">
        <v>2</v>
      </c>
      <c r="B78" s="97">
        <v>125</v>
      </c>
      <c r="C78" s="81" t="s">
        <v>1316</v>
      </c>
      <c r="D78" s="166" t="s">
        <v>1577</v>
      </c>
      <c r="E78" s="128"/>
      <c r="F78" s="128">
        <v>1</v>
      </c>
      <c r="G78" s="94">
        <v>1</v>
      </c>
      <c r="H78" s="81" t="s">
        <v>818</v>
      </c>
      <c r="I78" s="128">
        <v>30</v>
      </c>
      <c r="J78" s="128">
        <v>1</v>
      </c>
      <c r="K78" s="129" t="s">
        <v>393</v>
      </c>
      <c r="L78" s="65">
        <v>305100</v>
      </c>
      <c r="M78" s="129">
        <v>1</v>
      </c>
      <c r="N78" s="136">
        <f t="shared" si="14"/>
        <v>305100</v>
      </c>
      <c r="O78" s="65"/>
      <c r="P78" s="65"/>
      <c r="Q78" s="136">
        <f t="shared" si="15"/>
        <v>305100</v>
      </c>
      <c r="R78" s="130">
        <f t="shared" si="17"/>
        <v>305100</v>
      </c>
      <c r="S78" s="130">
        <v>1</v>
      </c>
      <c r="T78" s="136">
        <v>305100</v>
      </c>
      <c r="U78" s="136"/>
      <c r="V78" s="136"/>
      <c r="W78" s="136">
        <f t="shared" si="16"/>
        <v>305100</v>
      </c>
      <c r="X78" s="81" t="s">
        <v>1134</v>
      </c>
      <c r="Y78" s="81" t="s">
        <v>1135</v>
      </c>
      <c r="Z78" s="81" t="s">
        <v>359</v>
      </c>
      <c r="AA78" s="81" t="s">
        <v>117</v>
      </c>
      <c r="AB78" s="81" t="s">
        <v>69</v>
      </c>
      <c r="AC78" s="129" t="s">
        <v>69</v>
      </c>
      <c r="AD78" s="81" t="s">
        <v>840</v>
      </c>
      <c r="AE78" s="128" t="s">
        <v>820</v>
      </c>
      <c r="AF78" s="81" t="s">
        <v>1072</v>
      </c>
      <c r="AG78" s="81" t="s">
        <v>1073</v>
      </c>
      <c r="AH78" s="81" t="s">
        <v>1136</v>
      </c>
      <c r="AI78" s="81" t="s">
        <v>1075</v>
      </c>
      <c r="AJ78" s="129">
        <v>7751</v>
      </c>
      <c r="AK78" s="129">
        <v>2100000000</v>
      </c>
      <c r="AL78" s="129">
        <v>2100000000</v>
      </c>
      <c r="AM78" s="81" t="s">
        <v>475</v>
      </c>
      <c r="AN78" s="129"/>
      <c r="AO78" s="135">
        <f t="shared" si="12"/>
        <v>1</v>
      </c>
      <c r="AP78" s="135">
        <f t="shared" si="13"/>
        <v>305100</v>
      </c>
      <c r="AQ78" s="129"/>
      <c r="AR78" s="63"/>
      <c r="AS78" s="63"/>
      <c r="AT78" s="63"/>
      <c r="AU78" s="129" t="s">
        <v>49</v>
      </c>
      <c r="AV78" s="129">
        <v>19403</v>
      </c>
      <c r="AW78" s="128" t="s">
        <v>851</v>
      </c>
      <c r="AX78" s="128" t="s">
        <v>852</v>
      </c>
      <c r="AY78" s="128" t="s">
        <v>843</v>
      </c>
      <c r="AZ78" s="129" t="s">
        <v>557</v>
      </c>
      <c r="BA78" s="138" t="s">
        <v>50</v>
      </c>
      <c r="BB78" s="129" t="s">
        <v>50</v>
      </c>
      <c r="BC78" s="129" t="s">
        <v>866</v>
      </c>
      <c r="BD78" s="129" t="s">
        <v>50</v>
      </c>
      <c r="BE78" s="129"/>
      <c r="BF78" s="129"/>
      <c r="BG78" s="143"/>
      <c r="BH78" s="159"/>
      <c r="BI78" s="159"/>
      <c r="BJ78" s="81"/>
      <c r="BK78" s="81"/>
      <c r="BL78" s="358"/>
      <c r="BM78" s="132"/>
      <c r="BN78" s="132"/>
      <c r="BR78" s="366"/>
      <c r="BS78" s="366"/>
      <c r="BT78" s="366"/>
      <c r="BU78" s="366"/>
      <c r="BV78" s="366"/>
    </row>
    <row r="79" spans="1:74" s="78" customFormat="1" ht="52.95" customHeight="1">
      <c r="A79" s="71">
        <v>2</v>
      </c>
      <c r="B79" s="97">
        <v>126</v>
      </c>
      <c r="C79" s="81" t="s">
        <v>1316</v>
      </c>
      <c r="D79" s="166" t="s">
        <v>1578</v>
      </c>
      <c r="E79" s="128"/>
      <c r="F79" s="128">
        <v>1</v>
      </c>
      <c r="G79" s="94">
        <v>1</v>
      </c>
      <c r="H79" s="81" t="s">
        <v>818</v>
      </c>
      <c r="I79" s="128">
        <v>30</v>
      </c>
      <c r="J79" s="128">
        <v>1</v>
      </c>
      <c r="K79" s="129" t="s">
        <v>393</v>
      </c>
      <c r="L79" s="65">
        <v>323100</v>
      </c>
      <c r="M79" s="129">
        <v>1</v>
      </c>
      <c r="N79" s="136">
        <f t="shared" si="14"/>
        <v>323100</v>
      </c>
      <c r="O79" s="65"/>
      <c r="P79" s="65"/>
      <c r="Q79" s="136">
        <f t="shared" si="15"/>
        <v>323100</v>
      </c>
      <c r="R79" s="130">
        <f t="shared" si="17"/>
        <v>323100</v>
      </c>
      <c r="S79" s="130">
        <v>1</v>
      </c>
      <c r="T79" s="136">
        <v>323100</v>
      </c>
      <c r="U79" s="136"/>
      <c r="V79" s="136"/>
      <c r="W79" s="136">
        <f t="shared" si="16"/>
        <v>323100</v>
      </c>
      <c r="X79" s="81" t="s">
        <v>1137</v>
      </c>
      <c r="Y79" s="81" t="s">
        <v>95</v>
      </c>
      <c r="Z79" s="81" t="s">
        <v>359</v>
      </c>
      <c r="AA79" s="81" t="s">
        <v>117</v>
      </c>
      <c r="AB79" s="81" t="s">
        <v>69</v>
      </c>
      <c r="AC79" s="129" t="s">
        <v>69</v>
      </c>
      <c r="AD79" s="81" t="s">
        <v>840</v>
      </c>
      <c r="AE79" s="128" t="s">
        <v>820</v>
      </c>
      <c r="AF79" s="81" t="s">
        <v>1072</v>
      </c>
      <c r="AG79" s="81" t="s">
        <v>1073</v>
      </c>
      <c r="AH79" s="81" t="s">
        <v>1138</v>
      </c>
      <c r="AI79" s="81" t="s">
        <v>1075</v>
      </c>
      <c r="AJ79" s="129">
        <v>7768</v>
      </c>
      <c r="AK79" s="129">
        <v>2100000000</v>
      </c>
      <c r="AL79" s="129">
        <v>2100000000</v>
      </c>
      <c r="AM79" s="81" t="s">
        <v>475</v>
      </c>
      <c r="AN79" s="129"/>
      <c r="AO79" s="135">
        <f t="shared" si="12"/>
        <v>1</v>
      </c>
      <c r="AP79" s="135">
        <f t="shared" si="13"/>
        <v>323100</v>
      </c>
      <c r="AQ79" s="129"/>
      <c r="AR79" s="63"/>
      <c r="AS79" s="63"/>
      <c r="AT79" s="63"/>
      <c r="AU79" s="129" t="s">
        <v>49</v>
      </c>
      <c r="AV79" s="129">
        <v>19409</v>
      </c>
      <c r="AW79" s="128" t="s">
        <v>851</v>
      </c>
      <c r="AX79" s="128" t="s">
        <v>852</v>
      </c>
      <c r="AY79" s="128" t="s">
        <v>843</v>
      </c>
      <c r="AZ79" s="129" t="s">
        <v>558</v>
      </c>
      <c r="BA79" s="138" t="s">
        <v>50</v>
      </c>
      <c r="BB79" s="129" t="s">
        <v>50</v>
      </c>
      <c r="BC79" s="129" t="s">
        <v>866</v>
      </c>
      <c r="BD79" s="129" t="s">
        <v>50</v>
      </c>
      <c r="BE79" s="129"/>
      <c r="BF79" s="129"/>
      <c r="BG79" s="143"/>
      <c r="BH79" s="159"/>
      <c r="BI79" s="159"/>
      <c r="BJ79" s="81"/>
      <c r="BK79" s="81"/>
      <c r="BL79" s="358"/>
      <c r="BM79" s="132"/>
      <c r="BN79" s="132"/>
      <c r="BR79" s="366"/>
      <c r="BS79" s="366"/>
      <c r="BT79" s="366"/>
      <c r="BU79" s="366"/>
      <c r="BV79" s="366"/>
    </row>
    <row r="80" spans="1:74" s="78" customFormat="1" ht="52.95" customHeight="1">
      <c r="A80" s="71">
        <v>2</v>
      </c>
      <c r="B80" s="97">
        <v>127</v>
      </c>
      <c r="C80" s="81" t="s">
        <v>1882</v>
      </c>
      <c r="D80" s="166" t="s">
        <v>1579</v>
      </c>
      <c r="E80" s="128"/>
      <c r="F80" s="128">
        <v>1</v>
      </c>
      <c r="G80" s="94">
        <v>1</v>
      </c>
      <c r="H80" s="81" t="s">
        <v>818</v>
      </c>
      <c r="I80" s="128">
        <v>30</v>
      </c>
      <c r="J80" s="128">
        <v>1</v>
      </c>
      <c r="K80" s="129" t="s">
        <v>393</v>
      </c>
      <c r="L80" s="65">
        <v>209000</v>
      </c>
      <c r="M80" s="129">
        <v>1</v>
      </c>
      <c r="N80" s="136">
        <f t="shared" si="14"/>
        <v>209000</v>
      </c>
      <c r="O80" s="65"/>
      <c r="P80" s="65"/>
      <c r="Q80" s="136">
        <f t="shared" si="15"/>
        <v>209000</v>
      </c>
      <c r="R80" s="130">
        <f t="shared" si="17"/>
        <v>209000</v>
      </c>
      <c r="S80" s="130">
        <v>1</v>
      </c>
      <c r="T80" s="136">
        <v>209000</v>
      </c>
      <c r="U80" s="136"/>
      <c r="V80" s="136"/>
      <c r="W80" s="136">
        <f t="shared" si="16"/>
        <v>209000</v>
      </c>
      <c r="X80" s="81" t="s">
        <v>1139</v>
      </c>
      <c r="Y80" s="81" t="s">
        <v>1140</v>
      </c>
      <c r="Z80" s="81" t="s">
        <v>359</v>
      </c>
      <c r="AA80" s="81" t="s">
        <v>117</v>
      </c>
      <c r="AB80" s="81" t="s">
        <v>69</v>
      </c>
      <c r="AC80" s="129" t="s">
        <v>69</v>
      </c>
      <c r="AD80" s="81" t="s">
        <v>840</v>
      </c>
      <c r="AE80" s="128" t="s">
        <v>820</v>
      </c>
      <c r="AF80" s="81" t="s">
        <v>1072</v>
      </c>
      <c r="AG80" s="81" t="s">
        <v>1073</v>
      </c>
      <c r="AH80" s="81" t="s">
        <v>1141</v>
      </c>
      <c r="AI80" s="81" t="s">
        <v>1075</v>
      </c>
      <c r="AJ80" s="129">
        <v>7752</v>
      </c>
      <c r="AK80" s="129">
        <v>2100000000</v>
      </c>
      <c r="AL80" s="129">
        <v>2100000000</v>
      </c>
      <c r="AM80" s="81" t="s">
        <v>475</v>
      </c>
      <c r="AN80" s="129"/>
      <c r="AO80" s="135">
        <f t="shared" si="12"/>
        <v>1</v>
      </c>
      <c r="AP80" s="135">
        <f t="shared" si="13"/>
        <v>209000</v>
      </c>
      <c r="AQ80" s="129"/>
      <c r="AR80" s="63"/>
      <c r="AS80" s="63"/>
      <c r="AT80" s="63"/>
      <c r="AU80" s="129" t="s">
        <v>49</v>
      </c>
      <c r="AV80" s="129">
        <v>19411</v>
      </c>
      <c r="AW80" s="128" t="s">
        <v>851</v>
      </c>
      <c r="AX80" s="128" t="s">
        <v>852</v>
      </c>
      <c r="AY80" s="128" t="s">
        <v>843</v>
      </c>
      <c r="AZ80" s="129" t="s">
        <v>559</v>
      </c>
      <c r="BA80" s="138" t="s">
        <v>50</v>
      </c>
      <c r="BB80" s="129" t="s">
        <v>50</v>
      </c>
      <c r="BC80" s="129" t="s">
        <v>866</v>
      </c>
      <c r="BD80" s="129" t="s">
        <v>50</v>
      </c>
      <c r="BE80" s="129"/>
      <c r="BF80" s="129"/>
      <c r="BG80" s="143"/>
      <c r="BH80" s="159"/>
      <c r="BI80" s="159"/>
      <c r="BJ80" s="81"/>
      <c r="BK80" s="81"/>
      <c r="BL80" s="358"/>
      <c r="BM80" s="132"/>
      <c r="BN80" s="132"/>
      <c r="BR80" s="366"/>
      <c r="BS80" s="366"/>
      <c r="BT80" s="366"/>
      <c r="BU80" s="366"/>
      <c r="BV80" s="366"/>
    </row>
    <row r="81" spans="1:74" s="78" customFormat="1" ht="52.95" customHeight="1">
      <c r="A81" s="71">
        <v>2</v>
      </c>
      <c r="B81" s="97">
        <v>128</v>
      </c>
      <c r="C81" s="81" t="s">
        <v>1882</v>
      </c>
      <c r="D81" s="166" t="s">
        <v>1580</v>
      </c>
      <c r="E81" s="128"/>
      <c r="F81" s="128">
        <v>1</v>
      </c>
      <c r="G81" s="94">
        <v>1</v>
      </c>
      <c r="H81" s="81" t="s">
        <v>818</v>
      </c>
      <c r="I81" s="128">
        <v>30</v>
      </c>
      <c r="J81" s="128">
        <v>1</v>
      </c>
      <c r="K81" s="129" t="s">
        <v>393</v>
      </c>
      <c r="L81" s="65">
        <v>334000</v>
      </c>
      <c r="M81" s="129">
        <v>1</v>
      </c>
      <c r="N81" s="136">
        <f t="shared" si="14"/>
        <v>334000</v>
      </c>
      <c r="O81" s="65"/>
      <c r="P81" s="65"/>
      <c r="Q81" s="136">
        <f t="shared" si="15"/>
        <v>334000</v>
      </c>
      <c r="R81" s="130">
        <f t="shared" si="17"/>
        <v>334000</v>
      </c>
      <c r="S81" s="130">
        <v>1</v>
      </c>
      <c r="T81" s="136">
        <v>334000</v>
      </c>
      <c r="U81" s="136"/>
      <c r="V81" s="136"/>
      <c r="W81" s="136">
        <f t="shared" si="16"/>
        <v>334000</v>
      </c>
      <c r="X81" s="81" t="s">
        <v>1142</v>
      </c>
      <c r="Y81" s="81" t="s">
        <v>1143</v>
      </c>
      <c r="Z81" s="81" t="s">
        <v>359</v>
      </c>
      <c r="AA81" s="81" t="s">
        <v>117</v>
      </c>
      <c r="AB81" s="81" t="s">
        <v>69</v>
      </c>
      <c r="AC81" s="129" t="s">
        <v>69</v>
      </c>
      <c r="AD81" s="81" t="s">
        <v>840</v>
      </c>
      <c r="AE81" s="128" t="s">
        <v>820</v>
      </c>
      <c r="AF81" s="81" t="s">
        <v>1072</v>
      </c>
      <c r="AG81" s="81" t="s">
        <v>1073</v>
      </c>
      <c r="AH81" s="81" t="s">
        <v>1144</v>
      </c>
      <c r="AI81" s="81" t="s">
        <v>1075</v>
      </c>
      <c r="AJ81" s="129">
        <v>7746</v>
      </c>
      <c r="AK81" s="129">
        <v>2100000000</v>
      </c>
      <c r="AL81" s="129">
        <v>2100000000</v>
      </c>
      <c r="AM81" s="81" t="s">
        <v>475</v>
      </c>
      <c r="AN81" s="129"/>
      <c r="AO81" s="135">
        <f t="shared" si="12"/>
        <v>1</v>
      </c>
      <c r="AP81" s="135">
        <f t="shared" si="13"/>
        <v>334000</v>
      </c>
      <c r="AQ81" s="129"/>
      <c r="AR81" s="63"/>
      <c r="AS81" s="63"/>
      <c r="AT81" s="63"/>
      <c r="AU81" s="129" t="s">
        <v>49</v>
      </c>
      <c r="AV81" s="129">
        <v>19412</v>
      </c>
      <c r="AW81" s="128" t="s">
        <v>851</v>
      </c>
      <c r="AX81" s="128" t="s">
        <v>852</v>
      </c>
      <c r="AY81" s="128" t="s">
        <v>843</v>
      </c>
      <c r="AZ81" s="129" t="s">
        <v>560</v>
      </c>
      <c r="BA81" s="138" t="s">
        <v>50</v>
      </c>
      <c r="BB81" s="129" t="s">
        <v>50</v>
      </c>
      <c r="BC81" s="129" t="s">
        <v>866</v>
      </c>
      <c r="BD81" s="129" t="s">
        <v>50</v>
      </c>
      <c r="BE81" s="129"/>
      <c r="BF81" s="129"/>
      <c r="BG81" s="143"/>
      <c r="BH81" s="159"/>
      <c r="BI81" s="159"/>
      <c r="BJ81" s="81"/>
      <c r="BK81" s="81"/>
      <c r="BL81" s="358"/>
      <c r="BM81" s="132"/>
      <c r="BN81" s="132"/>
      <c r="BR81" s="366"/>
      <c r="BS81" s="366"/>
      <c r="BT81" s="366"/>
      <c r="BU81" s="366"/>
      <c r="BV81" s="366"/>
    </row>
    <row r="82" spans="1:74" s="78" customFormat="1" ht="52.95" customHeight="1">
      <c r="A82" s="71">
        <v>2</v>
      </c>
      <c r="B82" s="97">
        <v>129</v>
      </c>
      <c r="C82" s="81" t="s">
        <v>1316</v>
      </c>
      <c r="D82" s="166" t="s">
        <v>1581</v>
      </c>
      <c r="E82" s="128"/>
      <c r="F82" s="128">
        <v>1</v>
      </c>
      <c r="G82" s="94">
        <v>1</v>
      </c>
      <c r="H82" s="81" t="s">
        <v>818</v>
      </c>
      <c r="I82" s="128">
        <v>30</v>
      </c>
      <c r="J82" s="128">
        <v>1</v>
      </c>
      <c r="K82" s="129" t="s">
        <v>393</v>
      </c>
      <c r="L82" s="65">
        <v>141000</v>
      </c>
      <c r="M82" s="129">
        <v>1</v>
      </c>
      <c r="N82" s="136">
        <f t="shared" si="14"/>
        <v>141000</v>
      </c>
      <c r="O82" s="65"/>
      <c r="P82" s="65"/>
      <c r="Q82" s="136">
        <f t="shared" si="15"/>
        <v>141000</v>
      </c>
      <c r="R82" s="130">
        <f t="shared" si="17"/>
        <v>141000</v>
      </c>
      <c r="S82" s="130">
        <v>1</v>
      </c>
      <c r="T82" s="136">
        <v>141000</v>
      </c>
      <c r="U82" s="136"/>
      <c r="V82" s="136"/>
      <c r="W82" s="136">
        <f t="shared" si="16"/>
        <v>141000</v>
      </c>
      <c r="X82" s="81" t="s">
        <v>1145</v>
      </c>
      <c r="Y82" s="81" t="s">
        <v>1146</v>
      </c>
      <c r="Z82" s="81" t="s">
        <v>359</v>
      </c>
      <c r="AA82" s="81" t="s">
        <v>117</v>
      </c>
      <c r="AB82" s="81" t="s">
        <v>69</v>
      </c>
      <c r="AC82" s="129" t="s">
        <v>69</v>
      </c>
      <c r="AD82" s="81" t="s">
        <v>840</v>
      </c>
      <c r="AE82" s="128" t="s">
        <v>820</v>
      </c>
      <c r="AF82" s="81" t="s">
        <v>1072</v>
      </c>
      <c r="AG82" s="81" t="s">
        <v>1073</v>
      </c>
      <c r="AH82" s="81" t="s">
        <v>1147</v>
      </c>
      <c r="AI82" s="81" t="s">
        <v>1075</v>
      </c>
      <c r="AJ82" s="129">
        <v>14068</v>
      </c>
      <c r="AK82" s="129">
        <v>2100000000</v>
      </c>
      <c r="AL82" s="129">
        <v>2100000000</v>
      </c>
      <c r="AM82" s="81" t="s">
        <v>475</v>
      </c>
      <c r="AN82" s="129"/>
      <c r="AO82" s="135">
        <f t="shared" si="12"/>
        <v>1</v>
      </c>
      <c r="AP82" s="135">
        <f t="shared" si="13"/>
        <v>141000</v>
      </c>
      <c r="AQ82" s="129"/>
      <c r="AR82" s="63"/>
      <c r="AS82" s="63"/>
      <c r="AT82" s="63"/>
      <c r="AU82" s="129" t="s">
        <v>49</v>
      </c>
      <c r="AV82" s="129">
        <v>19413</v>
      </c>
      <c r="AW82" s="128" t="s">
        <v>851</v>
      </c>
      <c r="AX82" s="128" t="s">
        <v>852</v>
      </c>
      <c r="AY82" s="128" t="s">
        <v>843</v>
      </c>
      <c r="AZ82" s="129" t="s">
        <v>561</v>
      </c>
      <c r="BA82" s="138" t="s">
        <v>50</v>
      </c>
      <c r="BB82" s="129" t="s">
        <v>50</v>
      </c>
      <c r="BC82" s="129" t="s">
        <v>866</v>
      </c>
      <c r="BD82" s="129" t="s">
        <v>50</v>
      </c>
      <c r="BE82" s="129"/>
      <c r="BF82" s="129"/>
      <c r="BG82" s="143"/>
      <c r="BH82" s="159"/>
      <c r="BI82" s="159"/>
      <c r="BJ82" s="81"/>
      <c r="BK82" s="81"/>
      <c r="BL82" s="358"/>
      <c r="BM82" s="132"/>
      <c r="BN82" s="132"/>
      <c r="BR82" s="366"/>
      <c r="BS82" s="366"/>
      <c r="BT82" s="366"/>
      <c r="BU82" s="366"/>
      <c r="BV82" s="366"/>
    </row>
    <row r="83" spans="1:74" s="78" customFormat="1" ht="52.95" customHeight="1">
      <c r="A83" s="71">
        <v>2</v>
      </c>
      <c r="B83" s="97">
        <v>130</v>
      </c>
      <c r="C83" s="81" t="s">
        <v>1069</v>
      </c>
      <c r="D83" s="166" t="s">
        <v>1582</v>
      </c>
      <c r="E83" s="128"/>
      <c r="F83" s="128">
        <v>1</v>
      </c>
      <c r="G83" s="94">
        <v>1</v>
      </c>
      <c r="H83" s="81" t="s">
        <v>818</v>
      </c>
      <c r="I83" s="128">
        <v>30</v>
      </c>
      <c r="J83" s="128">
        <v>1</v>
      </c>
      <c r="K83" s="129" t="s">
        <v>393</v>
      </c>
      <c r="L83" s="65">
        <v>223800</v>
      </c>
      <c r="M83" s="129">
        <v>1</v>
      </c>
      <c r="N83" s="136">
        <f t="shared" si="14"/>
        <v>223800</v>
      </c>
      <c r="O83" s="65"/>
      <c r="P83" s="65"/>
      <c r="Q83" s="136">
        <f t="shared" si="15"/>
        <v>223800</v>
      </c>
      <c r="R83" s="130">
        <f t="shared" si="17"/>
        <v>223800</v>
      </c>
      <c r="S83" s="130">
        <v>1</v>
      </c>
      <c r="T83" s="136">
        <v>223800</v>
      </c>
      <c r="U83" s="136"/>
      <c r="V83" s="136"/>
      <c r="W83" s="136">
        <f t="shared" si="16"/>
        <v>223800</v>
      </c>
      <c r="X83" s="81" t="s">
        <v>1148</v>
      </c>
      <c r="Y83" s="81" t="s">
        <v>444</v>
      </c>
      <c r="Z83" s="81" t="s">
        <v>359</v>
      </c>
      <c r="AA83" s="81" t="s">
        <v>117</v>
      </c>
      <c r="AB83" s="81" t="s">
        <v>69</v>
      </c>
      <c r="AC83" s="129" t="s">
        <v>69</v>
      </c>
      <c r="AD83" s="81" t="s">
        <v>840</v>
      </c>
      <c r="AE83" s="128" t="s">
        <v>820</v>
      </c>
      <c r="AF83" s="81" t="s">
        <v>1072</v>
      </c>
      <c r="AG83" s="81" t="s">
        <v>1073</v>
      </c>
      <c r="AH83" s="81" t="s">
        <v>1149</v>
      </c>
      <c r="AI83" s="81" t="s">
        <v>1075</v>
      </c>
      <c r="AJ83" s="129">
        <v>7757</v>
      </c>
      <c r="AK83" s="129">
        <v>2100000000</v>
      </c>
      <c r="AL83" s="129">
        <v>2100000000</v>
      </c>
      <c r="AM83" s="81" t="s">
        <v>475</v>
      </c>
      <c r="AN83" s="129"/>
      <c r="AO83" s="135">
        <f t="shared" si="12"/>
        <v>1</v>
      </c>
      <c r="AP83" s="135">
        <f t="shared" si="13"/>
        <v>223800</v>
      </c>
      <c r="AQ83" s="129"/>
      <c r="AR83" s="63"/>
      <c r="AS83" s="63"/>
      <c r="AT83" s="63"/>
      <c r="AU83" s="129" t="s">
        <v>49</v>
      </c>
      <c r="AV83" s="129">
        <v>19414</v>
      </c>
      <c r="AW83" s="128" t="s">
        <v>851</v>
      </c>
      <c r="AX83" s="128" t="s">
        <v>852</v>
      </c>
      <c r="AY83" s="128" t="s">
        <v>843</v>
      </c>
      <c r="AZ83" s="129" t="s">
        <v>562</v>
      </c>
      <c r="BA83" s="138" t="s">
        <v>50</v>
      </c>
      <c r="BB83" s="129" t="s">
        <v>50</v>
      </c>
      <c r="BC83" s="129" t="s">
        <v>866</v>
      </c>
      <c r="BD83" s="129" t="s">
        <v>50</v>
      </c>
      <c r="BE83" s="129"/>
      <c r="BF83" s="129"/>
      <c r="BG83" s="143"/>
      <c r="BH83" s="159"/>
      <c r="BI83" s="159"/>
      <c r="BJ83" s="81"/>
      <c r="BK83" s="81"/>
      <c r="BL83" s="358"/>
      <c r="BM83" s="132"/>
      <c r="BN83" s="132"/>
      <c r="BR83" s="366"/>
      <c r="BS83" s="366"/>
      <c r="BT83" s="366"/>
      <c r="BU83" s="366"/>
      <c r="BV83" s="366"/>
    </row>
    <row r="84" spans="1:74" s="78" customFormat="1" ht="52.95" customHeight="1">
      <c r="A84" s="71">
        <v>2</v>
      </c>
      <c r="B84" s="97">
        <v>131</v>
      </c>
      <c r="C84" s="81" t="s">
        <v>1882</v>
      </c>
      <c r="D84" s="166" t="s">
        <v>1583</v>
      </c>
      <c r="E84" s="128"/>
      <c r="F84" s="128">
        <v>1</v>
      </c>
      <c r="G84" s="94">
        <v>1</v>
      </c>
      <c r="H84" s="81" t="s">
        <v>818</v>
      </c>
      <c r="I84" s="128">
        <v>30</v>
      </c>
      <c r="J84" s="128">
        <v>1</v>
      </c>
      <c r="K84" s="129" t="s">
        <v>393</v>
      </c>
      <c r="L84" s="65">
        <v>312000</v>
      </c>
      <c r="M84" s="129">
        <v>1</v>
      </c>
      <c r="N84" s="136">
        <f t="shared" si="14"/>
        <v>312000</v>
      </c>
      <c r="O84" s="65"/>
      <c r="P84" s="65"/>
      <c r="Q84" s="136">
        <f t="shared" si="15"/>
        <v>312000</v>
      </c>
      <c r="R84" s="130">
        <f t="shared" si="17"/>
        <v>312000</v>
      </c>
      <c r="S84" s="130">
        <v>1</v>
      </c>
      <c r="T84" s="136">
        <v>312000</v>
      </c>
      <c r="U84" s="136"/>
      <c r="V84" s="136"/>
      <c r="W84" s="136">
        <f t="shared" si="16"/>
        <v>312000</v>
      </c>
      <c r="X84" s="22" t="s">
        <v>1150</v>
      </c>
      <c r="Y84" s="81" t="s">
        <v>95</v>
      </c>
      <c r="Z84" s="81" t="s">
        <v>359</v>
      </c>
      <c r="AA84" s="81" t="s">
        <v>117</v>
      </c>
      <c r="AB84" s="81" t="s">
        <v>69</v>
      </c>
      <c r="AC84" s="129" t="s">
        <v>69</v>
      </c>
      <c r="AD84" s="81" t="s">
        <v>840</v>
      </c>
      <c r="AE84" s="128" t="s">
        <v>820</v>
      </c>
      <c r="AF84" s="81" t="s">
        <v>1151</v>
      </c>
      <c r="AG84" s="81" t="s">
        <v>1039</v>
      </c>
      <c r="AH84" s="81" t="s">
        <v>1152</v>
      </c>
      <c r="AI84" s="81" t="s">
        <v>1075</v>
      </c>
      <c r="AJ84" s="129">
        <v>7768</v>
      </c>
      <c r="AK84" s="129">
        <v>2100000000</v>
      </c>
      <c r="AL84" s="129">
        <v>2100000000</v>
      </c>
      <c r="AM84" s="81" t="s">
        <v>475</v>
      </c>
      <c r="AN84" s="129"/>
      <c r="AO84" s="135">
        <f t="shared" si="12"/>
        <v>1</v>
      </c>
      <c r="AP84" s="135">
        <f t="shared" si="13"/>
        <v>312000</v>
      </c>
      <c r="AQ84" s="129"/>
      <c r="AR84" s="63"/>
      <c r="AS84" s="63"/>
      <c r="AT84" s="63"/>
      <c r="AU84" s="129" t="s">
        <v>49</v>
      </c>
      <c r="AV84" s="129">
        <v>19558</v>
      </c>
      <c r="AW84" s="128" t="s">
        <v>851</v>
      </c>
      <c r="AX84" s="128" t="s">
        <v>852</v>
      </c>
      <c r="AY84" s="128" t="s">
        <v>843</v>
      </c>
      <c r="AZ84" s="129" t="s">
        <v>563</v>
      </c>
      <c r="BA84" s="138" t="s">
        <v>50</v>
      </c>
      <c r="BB84" s="129" t="s">
        <v>50</v>
      </c>
      <c r="BC84" s="129" t="s">
        <v>866</v>
      </c>
      <c r="BD84" s="129" t="s">
        <v>50</v>
      </c>
      <c r="BE84" s="129"/>
      <c r="BF84" s="129"/>
      <c r="BG84" s="143"/>
      <c r="BH84" s="159"/>
      <c r="BI84" s="159"/>
      <c r="BJ84" s="81"/>
      <c r="BK84" s="81"/>
      <c r="BL84" s="358"/>
      <c r="BM84" s="132"/>
      <c r="BN84" s="132"/>
      <c r="BR84" s="366"/>
      <c r="BS84" s="366"/>
      <c r="BT84" s="366"/>
      <c r="BU84" s="366"/>
      <c r="BV84" s="366"/>
    </row>
    <row r="85" spans="1:74" s="78" customFormat="1" ht="52.95" customHeight="1">
      <c r="A85" s="71">
        <v>2</v>
      </c>
      <c r="B85" s="97">
        <v>132</v>
      </c>
      <c r="C85" s="81" t="s">
        <v>1882</v>
      </c>
      <c r="D85" s="166" t="s">
        <v>1584</v>
      </c>
      <c r="E85" s="128"/>
      <c r="F85" s="128">
        <v>1</v>
      </c>
      <c r="G85" s="94">
        <v>1</v>
      </c>
      <c r="H85" s="81" t="s">
        <v>818</v>
      </c>
      <c r="I85" s="128">
        <v>30</v>
      </c>
      <c r="J85" s="128">
        <v>1</v>
      </c>
      <c r="K85" s="129" t="s">
        <v>393</v>
      </c>
      <c r="L85" s="65">
        <v>218500</v>
      </c>
      <c r="M85" s="129">
        <v>1</v>
      </c>
      <c r="N85" s="136">
        <f t="shared" si="14"/>
        <v>218500</v>
      </c>
      <c r="O85" s="65"/>
      <c r="P85" s="65"/>
      <c r="Q85" s="136">
        <f t="shared" si="15"/>
        <v>218500</v>
      </c>
      <c r="R85" s="130">
        <f t="shared" si="17"/>
        <v>218500</v>
      </c>
      <c r="S85" s="130">
        <v>1</v>
      </c>
      <c r="T85" s="136">
        <v>218500</v>
      </c>
      <c r="U85" s="136"/>
      <c r="V85" s="136"/>
      <c r="W85" s="136">
        <f t="shared" si="16"/>
        <v>218500</v>
      </c>
      <c r="X85" s="81" t="s">
        <v>1153</v>
      </c>
      <c r="Y85" s="81" t="s">
        <v>1154</v>
      </c>
      <c r="Z85" s="81" t="s">
        <v>359</v>
      </c>
      <c r="AA85" s="81" t="s">
        <v>117</v>
      </c>
      <c r="AB85" s="81" t="s">
        <v>69</v>
      </c>
      <c r="AC85" s="129" t="s">
        <v>69</v>
      </c>
      <c r="AD85" s="81" t="s">
        <v>840</v>
      </c>
      <c r="AE85" s="128" t="s">
        <v>820</v>
      </c>
      <c r="AF85" s="81" t="s">
        <v>1072</v>
      </c>
      <c r="AG85" s="81" t="s">
        <v>1073</v>
      </c>
      <c r="AH85" s="81" t="s">
        <v>1155</v>
      </c>
      <c r="AI85" s="81" t="s">
        <v>1075</v>
      </c>
      <c r="AJ85" s="129">
        <v>7767</v>
      </c>
      <c r="AK85" s="129">
        <v>2100000000</v>
      </c>
      <c r="AL85" s="129">
        <v>2100000000</v>
      </c>
      <c r="AM85" s="81" t="s">
        <v>475</v>
      </c>
      <c r="AN85" s="129"/>
      <c r="AO85" s="135">
        <f t="shared" si="12"/>
        <v>1</v>
      </c>
      <c r="AP85" s="135">
        <f t="shared" si="13"/>
        <v>218500</v>
      </c>
      <c r="AQ85" s="129"/>
      <c r="AR85" s="63"/>
      <c r="AS85" s="63"/>
      <c r="AT85" s="63"/>
      <c r="AU85" s="129" t="s">
        <v>49</v>
      </c>
      <c r="AV85" s="129">
        <v>19417</v>
      </c>
      <c r="AW85" s="128" t="s">
        <v>851</v>
      </c>
      <c r="AX85" s="128" t="s">
        <v>852</v>
      </c>
      <c r="AY85" s="128" t="s">
        <v>843</v>
      </c>
      <c r="AZ85" s="129" t="s">
        <v>564</v>
      </c>
      <c r="BA85" s="138" t="s">
        <v>50</v>
      </c>
      <c r="BB85" s="129" t="s">
        <v>50</v>
      </c>
      <c r="BC85" s="129" t="s">
        <v>866</v>
      </c>
      <c r="BD85" s="129" t="s">
        <v>50</v>
      </c>
      <c r="BE85" s="129"/>
      <c r="BF85" s="129"/>
      <c r="BG85" s="143"/>
      <c r="BH85" s="159"/>
      <c r="BI85" s="159"/>
      <c r="BJ85" s="81"/>
      <c r="BK85" s="81"/>
      <c r="BL85" s="358"/>
      <c r="BM85" s="132"/>
      <c r="BN85" s="132"/>
      <c r="BR85" s="366"/>
      <c r="BS85" s="366"/>
      <c r="BT85" s="366"/>
      <c r="BU85" s="366"/>
      <c r="BV85" s="366"/>
    </row>
    <row r="86" spans="1:74" s="78" customFormat="1" ht="52.95" customHeight="1">
      <c r="A86" s="71">
        <v>2</v>
      </c>
      <c r="B86" s="97">
        <v>133</v>
      </c>
      <c r="C86" s="81" t="s">
        <v>1316</v>
      </c>
      <c r="D86" s="166" t="s">
        <v>1585</v>
      </c>
      <c r="E86" s="128"/>
      <c r="F86" s="128">
        <v>1</v>
      </c>
      <c r="G86" s="94">
        <v>1</v>
      </c>
      <c r="H86" s="81" t="s">
        <v>818</v>
      </c>
      <c r="I86" s="128">
        <v>30</v>
      </c>
      <c r="J86" s="128">
        <v>1</v>
      </c>
      <c r="K86" s="129" t="s">
        <v>393</v>
      </c>
      <c r="L86" s="65">
        <v>224500</v>
      </c>
      <c r="M86" s="129">
        <v>1</v>
      </c>
      <c r="N86" s="136">
        <f t="shared" si="14"/>
        <v>224500</v>
      </c>
      <c r="O86" s="65"/>
      <c r="P86" s="65"/>
      <c r="Q86" s="136">
        <f t="shared" si="15"/>
        <v>224500</v>
      </c>
      <c r="R86" s="130">
        <f t="shared" si="17"/>
        <v>224500</v>
      </c>
      <c r="S86" s="130">
        <v>1</v>
      </c>
      <c r="T86" s="136">
        <v>224500</v>
      </c>
      <c r="U86" s="136"/>
      <c r="V86" s="136"/>
      <c r="W86" s="136">
        <f t="shared" si="16"/>
        <v>224500</v>
      </c>
      <c r="X86" s="81" t="s">
        <v>1156</v>
      </c>
      <c r="Y86" s="81" t="s">
        <v>1157</v>
      </c>
      <c r="Z86" s="81" t="s">
        <v>359</v>
      </c>
      <c r="AA86" s="81" t="s">
        <v>117</v>
      </c>
      <c r="AB86" s="81" t="s">
        <v>69</v>
      </c>
      <c r="AC86" s="129" t="s">
        <v>69</v>
      </c>
      <c r="AD86" s="81" t="s">
        <v>840</v>
      </c>
      <c r="AE86" s="128" t="s">
        <v>820</v>
      </c>
      <c r="AF86" s="81" t="s">
        <v>1072</v>
      </c>
      <c r="AG86" s="81" t="s">
        <v>1073</v>
      </c>
      <c r="AH86" s="81" t="s">
        <v>1158</v>
      </c>
      <c r="AI86" s="81" t="s">
        <v>1075</v>
      </c>
      <c r="AJ86" s="129">
        <v>7749</v>
      </c>
      <c r="AK86" s="129">
        <v>2100000000</v>
      </c>
      <c r="AL86" s="129">
        <v>2100000000</v>
      </c>
      <c r="AM86" s="81" t="s">
        <v>475</v>
      </c>
      <c r="AN86" s="129"/>
      <c r="AO86" s="135">
        <f t="shared" si="12"/>
        <v>1</v>
      </c>
      <c r="AP86" s="135">
        <f t="shared" si="13"/>
        <v>224500</v>
      </c>
      <c r="AQ86" s="129"/>
      <c r="AR86" s="63"/>
      <c r="AS86" s="63"/>
      <c r="AT86" s="63"/>
      <c r="AU86" s="129" t="s">
        <v>49</v>
      </c>
      <c r="AV86" s="129">
        <v>19420</v>
      </c>
      <c r="AW86" s="128" t="s">
        <v>851</v>
      </c>
      <c r="AX86" s="128" t="s">
        <v>852</v>
      </c>
      <c r="AY86" s="128" t="s">
        <v>843</v>
      </c>
      <c r="AZ86" s="129" t="s">
        <v>565</v>
      </c>
      <c r="BA86" s="138" t="s">
        <v>50</v>
      </c>
      <c r="BB86" s="129" t="s">
        <v>50</v>
      </c>
      <c r="BC86" s="129" t="s">
        <v>866</v>
      </c>
      <c r="BD86" s="129" t="s">
        <v>50</v>
      </c>
      <c r="BE86" s="129"/>
      <c r="BF86" s="129"/>
      <c r="BG86" s="143"/>
      <c r="BH86" s="159"/>
      <c r="BI86" s="159"/>
      <c r="BJ86" s="81"/>
      <c r="BK86" s="81"/>
      <c r="BL86" s="358"/>
      <c r="BM86" s="132"/>
      <c r="BN86" s="132"/>
      <c r="BR86" s="366"/>
      <c r="BS86" s="366"/>
      <c r="BT86" s="366"/>
      <c r="BU86" s="366"/>
      <c r="BV86" s="366"/>
    </row>
    <row r="87" spans="1:74" s="78" customFormat="1" ht="52.95" customHeight="1">
      <c r="A87" s="71">
        <v>2</v>
      </c>
      <c r="B87" s="97">
        <v>134</v>
      </c>
      <c r="C87" s="81" t="s">
        <v>1882</v>
      </c>
      <c r="D87" s="166" t="s">
        <v>1586</v>
      </c>
      <c r="E87" s="128"/>
      <c r="F87" s="128">
        <v>1</v>
      </c>
      <c r="G87" s="94">
        <v>1</v>
      </c>
      <c r="H87" s="81" t="s">
        <v>818</v>
      </c>
      <c r="I87" s="128">
        <v>30</v>
      </c>
      <c r="J87" s="128">
        <v>1</v>
      </c>
      <c r="K87" s="129" t="s">
        <v>393</v>
      </c>
      <c r="L87" s="65">
        <v>290100</v>
      </c>
      <c r="M87" s="129">
        <v>1</v>
      </c>
      <c r="N87" s="136">
        <f t="shared" si="14"/>
        <v>290100</v>
      </c>
      <c r="O87" s="65"/>
      <c r="P87" s="65"/>
      <c r="Q87" s="136">
        <f t="shared" si="15"/>
        <v>290100</v>
      </c>
      <c r="R87" s="130">
        <f t="shared" si="17"/>
        <v>290100</v>
      </c>
      <c r="S87" s="130">
        <v>1</v>
      </c>
      <c r="T87" s="136">
        <v>290100</v>
      </c>
      <c r="U87" s="136"/>
      <c r="V87" s="136"/>
      <c r="W87" s="136">
        <f t="shared" si="16"/>
        <v>290100</v>
      </c>
      <c r="X87" s="81" t="s">
        <v>1159</v>
      </c>
      <c r="Y87" s="81" t="s">
        <v>1160</v>
      </c>
      <c r="Z87" s="81" t="s">
        <v>359</v>
      </c>
      <c r="AA87" s="81" t="s">
        <v>117</v>
      </c>
      <c r="AB87" s="81" t="s">
        <v>69</v>
      </c>
      <c r="AC87" s="129" t="s">
        <v>69</v>
      </c>
      <c r="AD87" s="81" t="s">
        <v>840</v>
      </c>
      <c r="AE87" s="128" t="s">
        <v>820</v>
      </c>
      <c r="AF87" s="81" t="s">
        <v>1072</v>
      </c>
      <c r="AG87" s="81" t="s">
        <v>1073</v>
      </c>
      <c r="AH87" s="81" t="s">
        <v>1161</v>
      </c>
      <c r="AI87" s="81" t="s">
        <v>1075</v>
      </c>
      <c r="AJ87" s="129">
        <v>7747</v>
      </c>
      <c r="AK87" s="129">
        <v>2100000000</v>
      </c>
      <c r="AL87" s="129">
        <v>2100000000</v>
      </c>
      <c r="AM87" s="81" t="s">
        <v>475</v>
      </c>
      <c r="AN87" s="129"/>
      <c r="AO87" s="135">
        <f t="shared" si="12"/>
        <v>1</v>
      </c>
      <c r="AP87" s="135">
        <f t="shared" si="13"/>
        <v>290100</v>
      </c>
      <c r="AQ87" s="129"/>
      <c r="AR87" s="63"/>
      <c r="AS87" s="63"/>
      <c r="AT87" s="63"/>
      <c r="AU87" s="129" t="s">
        <v>49</v>
      </c>
      <c r="AV87" s="129">
        <v>19422</v>
      </c>
      <c r="AW87" s="128" t="s">
        <v>851</v>
      </c>
      <c r="AX87" s="128" t="s">
        <v>852</v>
      </c>
      <c r="AY87" s="128" t="s">
        <v>843</v>
      </c>
      <c r="AZ87" s="129" t="s">
        <v>566</v>
      </c>
      <c r="BA87" s="138" t="s">
        <v>50</v>
      </c>
      <c r="BB87" s="129" t="s">
        <v>50</v>
      </c>
      <c r="BC87" s="129" t="s">
        <v>866</v>
      </c>
      <c r="BD87" s="129" t="s">
        <v>50</v>
      </c>
      <c r="BE87" s="129"/>
      <c r="BF87" s="129"/>
      <c r="BG87" s="143"/>
      <c r="BH87" s="159"/>
      <c r="BI87" s="159"/>
      <c r="BJ87" s="81"/>
      <c r="BK87" s="81"/>
      <c r="BL87" s="358"/>
      <c r="BM87" s="132"/>
      <c r="BN87" s="132"/>
      <c r="BR87" s="366"/>
      <c r="BS87" s="366"/>
      <c r="BT87" s="366"/>
      <c r="BU87" s="366"/>
      <c r="BV87" s="366"/>
    </row>
    <row r="88" spans="1:74" s="78" customFormat="1" ht="52.95" customHeight="1">
      <c r="A88" s="71">
        <v>2</v>
      </c>
      <c r="B88" s="97">
        <v>135</v>
      </c>
      <c r="C88" s="81" t="s">
        <v>1882</v>
      </c>
      <c r="D88" s="166" t="s">
        <v>1587</v>
      </c>
      <c r="E88" s="128"/>
      <c r="F88" s="128">
        <v>1</v>
      </c>
      <c r="G88" s="94">
        <v>1</v>
      </c>
      <c r="H88" s="81" t="s">
        <v>818</v>
      </c>
      <c r="I88" s="128">
        <v>30</v>
      </c>
      <c r="J88" s="128">
        <v>1</v>
      </c>
      <c r="K88" s="129" t="s">
        <v>393</v>
      </c>
      <c r="L88" s="65">
        <v>213000</v>
      </c>
      <c r="M88" s="129">
        <v>1</v>
      </c>
      <c r="N88" s="136">
        <f t="shared" si="14"/>
        <v>213000</v>
      </c>
      <c r="O88" s="65"/>
      <c r="P88" s="65"/>
      <c r="Q88" s="136">
        <f t="shared" si="15"/>
        <v>213000</v>
      </c>
      <c r="R88" s="130">
        <f t="shared" si="17"/>
        <v>213000</v>
      </c>
      <c r="S88" s="130">
        <v>1</v>
      </c>
      <c r="T88" s="136">
        <v>213000</v>
      </c>
      <c r="U88" s="136"/>
      <c r="V88" s="136"/>
      <c r="W88" s="136">
        <f t="shared" si="16"/>
        <v>213000</v>
      </c>
      <c r="X88" s="81" t="s">
        <v>1162</v>
      </c>
      <c r="Y88" s="81" t="s">
        <v>444</v>
      </c>
      <c r="Z88" s="81" t="s">
        <v>359</v>
      </c>
      <c r="AA88" s="81" t="s">
        <v>117</v>
      </c>
      <c r="AB88" s="81" t="s">
        <v>69</v>
      </c>
      <c r="AC88" s="129" t="s">
        <v>69</v>
      </c>
      <c r="AD88" s="81" t="s">
        <v>840</v>
      </c>
      <c r="AE88" s="128" t="s">
        <v>820</v>
      </c>
      <c r="AF88" s="81" t="s">
        <v>1072</v>
      </c>
      <c r="AG88" s="81" t="s">
        <v>1073</v>
      </c>
      <c r="AH88" s="81" t="s">
        <v>1163</v>
      </c>
      <c r="AI88" s="81" t="s">
        <v>1075</v>
      </c>
      <c r="AJ88" s="129">
        <v>7759</v>
      </c>
      <c r="AK88" s="129">
        <v>2100000000</v>
      </c>
      <c r="AL88" s="129">
        <v>2100000000</v>
      </c>
      <c r="AM88" s="81" t="s">
        <v>475</v>
      </c>
      <c r="AN88" s="129"/>
      <c r="AO88" s="135">
        <f t="shared" si="12"/>
        <v>1</v>
      </c>
      <c r="AP88" s="135">
        <f t="shared" si="13"/>
        <v>213000</v>
      </c>
      <c r="AQ88" s="129"/>
      <c r="AR88" s="63"/>
      <c r="AS88" s="63"/>
      <c r="AT88" s="63"/>
      <c r="AU88" s="129" t="s">
        <v>49</v>
      </c>
      <c r="AV88" s="129">
        <v>19427</v>
      </c>
      <c r="AW88" s="128" t="s">
        <v>851</v>
      </c>
      <c r="AX88" s="128" t="s">
        <v>852</v>
      </c>
      <c r="AY88" s="128" t="s">
        <v>843</v>
      </c>
      <c r="AZ88" s="129" t="s">
        <v>567</v>
      </c>
      <c r="BA88" s="138" t="s">
        <v>50</v>
      </c>
      <c r="BB88" s="129" t="s">
        <v>50</v>
      </c>
      <c r="BC88" s="129" t="s">
        <v>866</v>
      </c>
      <c r="BD88" s="129" t="s">
        <v>50</v>
      </c>
      <c r="BE88" s="129"/>
      <c r="BF88" s="129"/>
      <c r="BG88" s="143"/>
      <c r="BH88" s="159"/>
      <c r="BI88" s="159"/>
      <c r="BJ88" s="81"/>
      <c r="BK88" s="81"/>
      <c r="BL88" s="358"/>
      <c r="BM88" s="132"/>
      <c r="BN88" s="132"/>
      <c r="BR88" s="366"/>
      <c r="BS88" s="366"/>
      <c r="BT88" s="366"/>
      <c r="BU88" s="366"/>
      <c r="BV88" s="366"/>
    </row>
    <row r="89" spans="1:74" s="78" customFormat="1" ht="52.95" customHeight="1">
      <c r="A89" s="71">
        <v>2</v>
      </c>
      <c r="B89" s="97">
        <v>136</v>
      </c>
      <c r="C89" s="81" t="s">
        <v>1316</v>
      </c>
      <c r="D89" s="166" t="s">
        <v>1588</v>
      </c>
      <c r="E89" s="128"/>
      <c r="F89" s="128">
        <v>1</v>
      </c>
      <c r="G89" s="94">
        <v>1</v>
      </c>
      <c r="H89" s="81" t="s">
        <v>818</v>
      </c>
      <c r="I89" s="128">
        <v>30</v>
      </c>
      <c r="J89" s="128">
        <v>1</v>
      </c>
      <c r="K89" s="129" t="s">
        <v>393</v>
      </c>
      <c r="L89" s="65">
        <v>227500</v>
      </c>
      <c r="M89" s="129">
        <v>1</v>
      </c>
      <c r="N89" s="136">
        <f t="shared" si="14"/>
        <v>227500</v>
      </c>
      <c r="O89" s="65"/>
      <c r="P89" s="65"/>
      <c r="Q89" s="136">
        <f t="shared" si="15"/>
        <v>227500</v>
      </c>
      <c r="R89" s="130">
        <f t="shared" si="17"/>
        <v>227500</v>
      </c>
      <c r="S89" s="130">
        <v>1</v>
      </c>
      <c r="T89" s="136">
        <v>227500</v>
      </c>
      <c r="U89" s="136"/>
      <c r="V89" s="136"/>
      <c r="W89" s="136">
        <f t="shared" si="16"/>
        <v>227500</v>
      </c>
      <c r="X89" s="81" t="s">
        <v>1164</v>
      </c>
      <c r="Y89" s="81" t="s">
        <v>392</v>
      </c>
      <c r="Z89" s="81" t="s">
        <v>359</v>
      </c>
      <c r="AA89" s="81" t="s">
        <v>117</v>
      </c>
      <c r="AB89" s="81" t="s">
        <v>69</v>
      </c>
      <c r="AC89" s="129" t="s">
        <v>69</v>
      </c>
      <c r="AD89" s="81" t="s">
        <v>840</v>
      </c>
      <c r="AE89" s="128" t="s">
        <v>820</v>
      </c>
      <c r="AF89" s="81" t="s">
        <v>1072</v>
      </c>
      <c r="AG89" s="81" t="s">
        <v>1073</v>
      </c>
      <c r="AH89" s="81" t="s">
        <v>1165</v>
      </c>
      <c r="AI89" s="81" t="s">
        <v>1075</v>
      </c>
      <c r="AJ89" s="129">
        <v>7771</v>
      </c>
      <c r="AK89" s="129">
        <v>2100000000</v>
      </c>
      <c r="AL89" s="129">
        <v>2100000000</v>
      </c>
      <c r="AM89" s="81" t="s">
        <v>475</v>
      </c>
      <c r="AN89" s="129"/>
      <c r="AO89" s="135">
        <f t="shared" si="12"/>
        <v>1</v>
      </c>
      <c r="AP89" s="135">
        <f t="shared" si="13"/>
        <v>227500</v>
      </c>
      <c r="AQ89" s="129"/>
      <c r="AR89" s="63"/>
      <c r="AS89" s="63"/>
      <c r="AT89" s="63"/>
      <c r="AU89" s="129" t="s">
        <v>49</v>
      </c>
      <c r="AV89" s="129">
        <v>19432</v>
      </c>
      <c r="AW89" s="128" t="s">
        <v>851</v>
      </c>
      <c r="AX89" s="128" t="s">
        <v>852</v>
      </c>
      <c r="AY89" s="128" t="s">
        <v>843</v>
      </c>
      <c r="AZ89" s="129" t="s">
        <v>568</v>
      </c>
      <c r="BA89" s="138" t="s">
        <v>50</v>
      </c>
      <c r="BB89" s="129" t="s">
        <v>50</v>
      </c>
      <c r="BC89" s="129" t="s">
        <v>866</v>
      </c>
      <c r="BD89" s="129" t="s">
        <v>50</v>
      </c>
      <c r="BE89" s="129"/>
      <c r="BF89" s="129"/>
      <c r="BG89" s="143"/>
      <c r="BH89" s="159"/>
      <c r="BI89" s="159"/>
      <c r="BJ89" s="81"/>
      <c r="BK89" s="81"/>
      <c r="BL89" s="358"/>
      <c r="BM89" s="132"/>
      <c r="BN89" s="132"/>
      <c r="BR89" s="366"/>
      <c r="BS89" s="366"/>
      <c r="BT89" s="366"/>
      <c r="BU89" s="366"/>
      <c r="BV89" s="366"/>
    </row>
    <row r="90" spans="1:74" s="78" customFormat="1" ht="52.95" customHeight="1">
      <c r="A90" s="71">
        <v>2</v>
      </c>
      <c r="B90" s="97">
        <v>137</v>
      </c>
      <c r="C90" s="81" t="s">
        <v>1316</v>
      </c>
      <c r="D90" s="166" t="s">
        <v>1589</v>
      </c>
      <c r="E90" s="128"/>
      <c r="F90" s="128">
        <v>1</v>
      </c>
      <c r="G90" s="94">
        <v>1</v>
      </c>
      <c r="H90" s="81" t="s">
        <v>818</v>
      </c>
      <c r="I90" s="128">
        <v>30</v>
      </c>
      <c r="J90" s="128">
        <v>1</v>
      </c>
      <c r="K90" s="129" t="s">
        <v>393</v>
      </c>
      <c r="L90" s="65">
        <v>40000</v>
      </c>
      <c r="M90" s="129">
        <v>1</v>
      </c>
      <c r="N90" s="136">
        <f t="shared" si="14"/>
        <v>40000</v>
      </c>
      <c r="O90" s="65"/>
      <c r="P90" s="65"/>
      <c r="Q90" s="136">
        <f t="shared" si="15"/>
        <v>40000</v>
      </c>
      <c r="R90" s="130">
        <f t="shared" si="17"/>
        <v>40000</v>
      </c>
      <c r="S90" s="130">
        <v>1</v>
      </c>
      <c r="T90" s="136">
        <v>40000</v>
      </c>
      <c r="U90" s="136"/>
      <c r="V90" s="136"/>
      <c r="W90" s="136">
        <f t="shared" si="16"/>
        <v>40000</v>
      </c>
      <c r="X90" s="81" t="s">
        <v>1166</v>
      </c>
      <c r="Y90" s="81" t="s">
        <v>1167</v>
      </c>
      <c r="Z90" s="81" t="s">
        <v>359</v>
      </c>
      <c r="AA90" s="81" t="s">
        <v>117</v>
      </c>
      <c r="AB90" s="81" t="s">
        <v>69</v>
      </c>
      <c r="AC90" s="129" t="s">
        <v>69</v>
      </c>
      <c r="AD90" s="81" t="s">
        <v>840</v>
      </c>
      <c r="AE90" s="128" t="s">
        <v>820</v>
      </c>
      <c r="AF90" s="81" t="s">
        <v>1072</v>
      </c>
      <c r="AG90" s="81" t="s">
        <v>1073</v>
      </c>
      <c r="AH90" s="81" t="s">
        <v>1168</v>
      </c>
      <c r="AI90" s="81" t="s">
        <v>1075</v>
      </c>
      <c r="AJ90" s="129">
        <v>7770</v>
      </c>
      <c r="AK90" s="129">
        <v>2100000000</v>
      </c>
      <c r="AL90" s="129">
        <v>2100000000</v>
      </c>
      <c r="AM90" s="81" t="s">
        <v>475</v>
      </c>
      <c r="AN90" s="129"/>
      <c r="AO90" s="135">
        <f t="shared" si="12"/>
        <v>1</v>
      </c>
      <c r="AP90" s="135">
        <f t="shared" si="13"/>
        <v>40000</v>
      </c>
      <c r="AQ90" s="129"/>
      <c r="AR90" s="63"/>
      <c r="AS90" s="63"/>
      <c r="AT90" s="63"/>
      <c r="AU90" s="129" t="s">
        <v>49</v>
      </c>
      <c r="AV90" s="129">
        <v>19433</v>
      </c>
      <c r="AW90" s="128" t="s">
        <v>851</v>
      </c>
      <c r="AX90" s="128" t="s">
        <v>852</v>
      </c>
      <c r="AY90" s="128" t="s">
        <v>843</v>
      </c>
      <c r="AZ90" s="129" t="s">
        <v>569</v>
      </c>
      <c r="BA90" s="138" t="s">
        <v>50</v>
      </c>
      <c r="BB90" s="129" t="s">
        <v>50</v>
      </c>
      <c r="BC90" s="129" t="s">
        <v>866</v>
      </c>
      <c r="BD90" s="129" t="s">
        <v>50</v>
      </c>
      <c r="BE90" s="129"/>
      <c r="BF90" s="129"/>
      <c r="BG90" s="143"/>
      <c r="BH90" s="159"/>
      <c r="BI90" s="159"/>
      <c r="BJ90" s="81"/>
      <c r="BK90" s="81"/>
      <c r="BL90" s="358"/>
      <c r="BM90" s="132"/>
      <c r="BN90" s="132"/>
      <c r="BR90" s="366"/>
      <c r="BS90" s="366"/>
      <c r="BT90" s="366"/>
      <c r="BU90" s="366"/>
      <c r="BV90" s="366"/>
    </row>
    <row r="91" spans="1:74" s="78" customFormat="1" ht="52.95" customHeight="1">
      <c r="A91" s="71">
        <v>2</v>
      </c>
      <c r="B91" s="97">
        <v>138</v>
      </c>
      <c r="C91" s="81" t="s">
        <v>1882</v>
      </c>
      <c r="D91" s="166" t="s">
        <v>1590</v>
      </c>
      <c r="E91" s="128"/>
      <c r="F91" s="128">
        <v>1</v>
      </c>
      <c r="G91" s="94">
        <v>1</v>
      </c>
      <c r="H91" s="81" t="s">
        <v>818</v>
      </c>
      <c r="I91" s="128">
        <v>30</v>
      </c>
      <c r="J91" s="128">
        <v>1</v>
      </c>
      <c r="K91" s="129" t="s">
        <v>393</v>
      </c>
      <c r="L91" s="65">
        <v>214400</v>
      </c>
      <c r="M91" s="129">
        <v>1</v>
      </c>
      <c r="N91" s="136">
        <f t="shared" ref="N91:N100" si="18">L91*M91</f>
        <v>214400</v>
      </c>
      <c r="O91" s="65"/>
      <c r="P91" s="65"/>
      <c r="Q91" s="136">
        <f t="shared" si="15"/>
        <v>214400</v>
      </c>
      <c r="R91" s="130">
        <f t="shared" si="17"/>
        <v>214400</v>
      </c>
      <c r="S91" s="130">
        <v>1</v>
      </c>
      <c r="T91" s="136">
        <v>214400</v>
      </c>
      <c r="U91" s="136"/>
      <c r="V91" s="136"/>
      <c r="W91" s="136">
        <f t="shared" si="16"/>
        <v>214400</v>
      </c>
      <c r="X91" s="81" t="s">
        <v>1169</v>
      </c>
      <c r="Y91" s="81" t="s">
        <v>1170</v>
      </c>
      <c r="Z91" s="81" t="s">
        <v>145</v>
      </c>
      <c r="AA91" s="81" t="s">
        <v>117</v>
      </c>
      <c r="AB91" s="81" t="s">
        <v>69</v>
      </c>
      <c r="AC91" s="129" t="s">
        <v>69</v>
      </c>
      <c r="AD91" s="81" t="s">
        <v>840</v>
      </c>
      <c r="AE91" s="128" t="s">
        <v>820</v>
      </c>
      <c r="AF91" s="81" t="s">
        <v>1072</v>
      </c>
      <c r="AG91" s="81" t="s">
        <v>1073</v>
      </c>
      <c r="AH91" s="81" t="s">
        <v>1171</v>
      </c>
      <c r="AI91" s="81" t="s">
        <v>1075</v>
      </c>
      <c r="AJ91" s="129">
        <v>7823</v>
      </c>
      <c r="AK91" s="129">
        <v>2100000000</v>
      </c>
      <c r="AL91" s="129">
        <v>2100000000</v>
      </c>
      <c r="AM91" s="81" t="s">
        <v>475</v>
      </c>
      <c r="AN91" s="129"/>
      <c r="AO91" s="135">
        <f t="shared" ref="AO91:AO126" si="19">S91</f>
        <v>1</v>
      </c>
      <c r="AP91" s="135">
        <f t="shared" ref="AP91:AP126" si="20">T91</f>
        <v>214400</v>
      </c>
      <c r="AQ91" s="129"/>
      <c r="AR91" s="63"/>
      <c r="AS91" s="63"/>
      <c r="AT91" s="63"/>
      <c r="AU91" s="129" t="s">
        <v>49</v>
      </c>
      <c r="AV91" s="129">
        <v>19435</v>
      </c>
      <c r="AW91" s="128" t="s">
        <v>851</v>
      </c>
      <c r="AX91" s="128" t="s">
        <v>852</v>
      </c>
      <c r="AY91" s="128" t="s">
        <v>843</v>
      </c>
      <c r="AZ91" s="129" t="s">
        <v>570</v>
      </c>
      <c r="BA91" s="138" t="s">
        <v>50</v>
      </c>
      <c r="BB91" s="129" t="s">
        <v>50</v>
      </c>
      <c r="BC91" s="129" t="s">
        <v>866</v>
      </c>
      <c r="BD91" s="129" t="s">
        <v>50</v>
      </c>
      <c r="BE91" s="129"/>
      <c r="BF91" s="129"/>
      <c r="BG91" s="143"/>
      <c r="BH91" s="159"/>
      <c r="BI91" s="159"/>
      <c r="BJ91" s="81"/>
      <c r="BK91" s="81"/>
      <c r="BL91" s="358"/>
      <c r="BM91" s="132"/>
      <c r="BN91" s="132"/>
      <c r="BR91" s="366"/>
      <c r="BS91" s="366"/>
      <c r="BT91" s="366"/>
      <c r="BU91" s="366"/>
      <c r="BV91" s="366"/>
    </row>
    <row r="92" spans="1:74" s="78" customFormat="1" ht="52.95" customHeight="1">
      <c r="A92" s="71">
        <v>2</v>
      </c>
      <c r="B92" s="97">
        <v>139</v>
      </c>
      <c r="C92" s="81" t="s">
        <v>1882</v>
      </c>
      <c r="D92" s="166" t="s">
        <v>1591</v>
      </c>
      <c r="E92" s="128"/>
      <c r="F92" s="128">
        <v>1</v>
      </c>
      <c r="G92" s="94">
        <v>1</v>
      </c>
      <c r="H92" s="81" t="s">
        <v>818</v>
      </c>
      <c r="I92" s="128">
        <v>30</v>
      </c>
      <c r="J92" s="128">
        <v>1</v>
      </c>
      <c r="K92" s="129" t="s">
        <v>393</v>
      </c>
      <c r="L92" s="65">
        <v>111100</v>
      </c>
      <c r="M92" s="129">
        <v>1</v>
      </c>
      <c r="N92" s="136">
        <f t="shared" si="18"/>
        <v>111100</v>
      </c>
      <c r="O92" s="65"/>
      <c r="P92" s="65"/>
      <c r="Q92" s="136">
        <f t="shared" si="15"/>
        <v>111100</v>
      </c>
      <c r="R92" s="130">
        <f t="shared" si="17"/>
        <v>111100</v>
      </c>
      <c r="S92" s="130">
        <v>1</v>
      </c>
      <c r="T92" s="136">
        <v>111100</v>
      </c>
      <c r="U92" s="136"/>
      <c r="V92" s="136"/>
      <c r="W92" s="136">
        <f t="shared" si="16"/>
        <v>111100</v>
      </c>
      <c r="X92" s="81" t="s">
        <v>1172</v>
      </c>
      <c r="Y92" s="81" t="s">
        <v>1173</v>
      </c>
      <c r="Z92" s="81" t="s">
        <v>145</v>
      </c>
      <c r="AA92" s="81" t="s">
        <v>117</v>
      </c>
      <c r="AB92" s="81" t="s">
        <v>69</v>
      </c>
      <c r="AC92" s="129" t="s">
        <v>69</v>
      </c>
      <c r="AD92" s="81" t="s">
        <v>840</v>
      </c>
      <c r="AE92" s="128" t="s">
        <v>820</v>
      </c>
      <c r="AF92" s="81" t="s">
        <v>1072</v>
      </c>
      <c r="AG92" s="81" t="s">
        <v>1073</v>
      </c>
      <c r="AH92" s="81" t="s">
        <v>1174</v>
      </c>
      <c r="AI92" s="81" t="s">
        <v>1075</v>
      </c>
      <c r="AJ92" s="129">
        <v>14071</v>
      </c>
      <c r="AK92" s="129">
        <v>2100000000</v>
      </c>
      <c r="AL92" s="129">
        <v>2100000000</v>
      </c>
      <c r="AM92" s="81" t="s">
        <v>475</v>
      </c>
      <c r="AN92" s="129"/>
      <c r="AO92" s="135">
        <f t="shared" si="19"/>
        <v>1</v>
      </c>
      <c r="AP92" s="135">
        <f t="shared" si="20"/>
        <v>111100</v>
      </c>
      <c r="AQ92" s="129"/>
      <c r="AR92" s="63"/>
      <c r="AS92" s="63"/>
      <c r="AT92" s="63"/>
      <c r="AU92" s="129" t="s">
        <v>49</v>
      </c>
      <c r="AV92" s="129">
        <v>19436</v>
      </c>
      <c r="AW92" s="128" t="s">
        <v>851</v>
      </c>
      <c r="AX92" s="128" t="s">
        <v>852</v>
      </c>
      <c r="AY92" s="128" t="s">
        <v>843</v>
      </c>
      <c r="AZ92" s="129" t="s">
        <v>571</v>
      </c>
      <c r="BA92" s="138" t="s">
        <v>50</v>
      </c>
      <c r="BB92" s="129" t="s">
        <v>50</v>
      </c>
      <c r="BC92" s="129" t="s">
        <v>866</v>
      </c>
      <c r="BD92" s="129" t="s">
        <v>50</v>
      </c>
      <c r="BE92" s="129"/>
      <c r="BF92" s="129"/>
      <c r="BG92" s="143"/>
      <c r="BH92" s="159"/>
      <c r="BI92" s="159"/>
      <c r="BJ92" s="81"/>
      <c r="BK92" s="81"/>
      <c r="BL92" s="358"/>
      <c r="BM92" s="132"/>
      <c r="BN92" s="132"/>
      <c r="BR92" s="366"/>
      <c r="BS92" s="366"/>
      <c r="BT92" s="366"/>
      <c r="BU92" s="366"/>
      <c r="BV92" s="366"/>
    </row>
    <row r="93" spans="1:74" s="78" customFormat="1" ht="52.95" customHeight="1">
      <c r="A93" s="71">
        <v>2</v>
      </c>
      <c r="B93" s="97">
        <v>140</v>
      </c>
      <c r="C93" s="81" t="s">
        <v>1882</v>
      </c>
      <c r="D93" s="166" t="s">
        <v>1592</v>
      </c>
      <c r="E93" s="128"/>
      <c r="F93" s="128">
        <v>1</v>
      </c>
      <c r="G93" s="94">
        <v>1</v>
      </c>
      <c r="H93" s="81" t="s">
        <v>818</v>
      </c>
      <c r="I93" s="128">
        <v>30</v>
      </c>
      <c r="J93" s="128">
        <v>1</v>
      </c>
      <c r="K93" s="129" t="s">
        <v>393</v>
      </c>
      <c r="L93" s="65">
        <v>171000</v>
      </c>
      <c r="M93" s="129">
        <v>1</v>
      </c>
      <c r="N93" s="136">
        <f t="shared" si="18"/>
        <v>171000</v>
      </c>
      <c r="O93" s="65"/>
      <c r="P93" s="65"/>
      <c r="Q93" s="136">
        <f t="shared" si="15"/>
        <v>171000</v>
      </c>
      <c r="R93" s="130">
        <f t="shared" si="17"/>
        <v>171000</v>
      </c>
      <c r="S93" s="130">
        <v>1</v>
      </c>
      <c r="T93" s="136">
        <v>171000</v>
      </c>
      <c r="U93" s="136"/>
      <c r="V93" s="136"/>
      <c r="W93" s="136">
        <f t="shared" si="16"/>
        <v>171000</v>
      </c>
      <c r="X93" s="81" t="s">
        <v>1175</v>
      </c>
      <c r="Y93" s="81" t="s">
        <v>1176</v>
      </c>
      <c r="Z93" s="81" t="s">
        <v>145</v>
      </c>
      <c r="AA93" s="81" t="s">
        <v>117</v>
      </c>
      <c r="AB93" s="81" t="s">
        <v>69</v>
      </c>
      <c r="AC93" s="129" t="s">
        <v>69</v>
      </c>
      <c r="AD93" s="81" t="s">
        <v>840</v>
      </c>
      <c r="AE93" s="128" t="s">
        <v>820</v>
      </c>
      <c r="AF93" s="81" t="s">
        <v>1072</v>
      </c>
      <c r="AG93" s="81" t="s">
        <v>1073</v>
      </c>
      <c r="AH93" s="81" t="s">
        <v>1177</v>
      </c>
      <c r="AI93" s="81" t="s">
        <v>1075</v>
      </c>
      <c r="AJ93" s="129">
        <v>11947</v>
      </c>
      <c r="AK93" s="129">
        <v>2100000000</v>
      </c>
      <c r="AL93" s="129">
        <v>2100000000</v>
      </c>
      <c r="AM93" s="81" t="s">
        <v>475</v>
      </c>
      <c r="AN93" s="129"/>
      <c r="AO93" s="135">
        <f t="shared" si="19"/>
        <v>1</v>
      </c>
      <c r="AP93" s="135">
        <f t="shared" si="20"/>
        <v>171000</v>
      </c>
      <c r="AQ93" s="129"/>
      <c r="AR93" s="63"/>
      <c r="AS93" s="63"/>
      <c r="AT93" s="63"/>
      <c r="AU93" s="129" t="s">
        <v>49</v>
      </c>
      <c r="AV93" s="129">
        <v>19437</v>
      </c>
      <c r="AW93" s="128" t="s">
        <v>851</v>
      </c>
      <c r="AX93" s="128" t="s">
        <v>852</v>
      </c>
      <c r="AY93" s="128" t="s">
        <v>843</v>
      </c>
      <c r="AZ93" s="129" t="s">
        <v>572</v>
      </c>
      <c r="BA93" s="138" t="s">
        <v>50</v>
      </c>
      <c r="BB93" s="129" t="s">
        <v>50</v>
      </c>
      <c r="BC93" s="129" t="s">
        <v>866</v>
      </c>
      <c r="BD93" s="129" t="s">
        <v>50</v>
      </c>
      <c r="BE93" s="129"/>
      <c r="BF93" s="129"/>
      <c r="BG93" s="143"/>
      <c r="BH93" s="159"/>
      <c r="BI93" s="159"/>
      <c r="BJ93" s="81"/>
      <c r="BK93" s="81"/>
      <c r="BL93" s="358"/>
      <c r="BM93" s="132"/>
      <c r="BN93" s="132"/>
      <c r="BR93" s="366"/>
      <c r="BS93" s="366"/>
      <c r="BT93" s="366"/>
      <c r="BU93" s="366"/>
      <c r="BV93" s="366"/>
    </row>
    <row r="94" spans="1:74" s="78" customFormat="1" ht="52.95" customHeight="1">
      <c r="A94" s="71">
        <v>2</v>
      </c>
      <c r="B94" s="97">
        <v>141</v>
      </c>
      <c r="C94" s="81" t="s">
        <v>1069</v>
      </c>
      <c r="D94" s="166" t="s">
        <v>1593</v>
      </c>
      <c r="E94" s="128"/>
      <c r="F94" s="128">
        <v>1</v>
      </c>
      <c r="G94" s="94">
        <v>1</v>
      </c>
      <c r="H94" s="81" t="s">
        <v>818</v>
      </c>
      <c r="I94" s="128">
        <v>30</v>
      </c>
      <c r="J94" s="128">
        <v>1</v>
      </c>
      <c r="K94" s="129" t="s">
        <v>393</v>
      </c>
      <c r="L94" s="65">
        <v>303000</v>
      </c>
      <c r="M94" s="129">
        <v>1</v>
      </c>
      <c r="N94" s="136">
        <f t="shared" si="18"/>
        <v>303000</v>
      </c>
      <c r="O94" s="65"/>
      <c r="P94" s="65"/>
      <c r="Q94" s="136">
        <f t="shared" si="15"/>
        <v>303000</v>
      </c>
      <c r="R94" s="130">
        <f t="shared" si="17"/>
        <v>303000</v>
      </c>
      <c r="S94" s="130">
        <v>1</v>
      </c>
      <c r="T94" s="136">
        <v>303000</v>
      </c>
      <c r="U94" s="136"/>
      <c r="V94" s="136"/>
      <c r="W94" s="136">
        <f t="shared" si="16"/>
        <v>303000</v>
      </c>
      <c r="X94" s="81" t="s">
        <v>1178</v>
      </c>
      <c r="Y94" s="81" t="s">
        <v>1179</v>
      </c>
      <c r="Z94" s="81" t="s">
        <v>116</v>
      </c>
      <c r="AA94" s="81" t="s">
        <v>117</v>
      </c>
      <c r="AB94" s="81" t="s">
        <v>69</v>
      </c>
      <c r="AC94" s="129" t="s">
        <v>69</v>
      </c>
      <c r="AD94" s="81" t="s">
        <v>840</v>
      </c>
      <c r="AE94" s="128" t="s">
        <v>820</v>
      </c>
      <c r="AF94" s="81" t="s">
        <v>1072</v>
      </c>
      <c r="AG94" s="81" t="s">
        <v>1073</v>
      </c>
      <c r="AH94" s="81" t="s">
        <v>1180</v>
      </c>
      <c r="AI94" s="81" t="s">
        <v>1075</v>
      </c>
      <c r="AJ94" s="129">
        <v>7715</v>
      </c>
      <c r="AK94" s="129">
        <v>2100000000</v>
      </c>
      <c r="AL94" s="129">
        <v>2100000000</v>
      </c>
      <c r="AM94" s="81" t="s">
        <v>475</v>
      </c>
      <c r="AN94" s="129"/>
      <c r="AO94" s="135">
        <f t="shared" si="19"/>
        <v>1</v>
      </c>
      <c r="AP94" s="135">
        <f t="shared" si="20"/>
        <v>303000</v>
      </c>
      <c r="AQ94" s="129"/>
      <c r="AR94" s="63"/>
      <c r="AS94" s="63"/>
      <c r="AT94" s="63"/>
      <c r="AU94" s="129" t="s">
        <v>49</v>
      </c>
      <c r="AV94" s="129">
        <v>19440</v>
      </c>
      <c r="AW94" s="128" t="s">
        <v>851</v>
      </c>
      <c r="AX94" s="128" t="s">
        <v>852</v>
      </c>
      <c r="AY94" s="128" t="s">
        <v>843</v>
      </c>
      <c r="AZ94" s="129" t="s">
        <v>573</v>
      </c>
      <c r="BA94" s="138" t="s">
        <v>50</v>
      </c>
      <c r="BB94" s="129" t="s">
        <v>50</v>
      </c>
      <c r="BC94" s="129" t="s">
        <v>866</v>
      </c>
      <c r="BD94" s="129" t="s">
        <v>50</v>
      </c>
      <c r="BE94" s="129"/>
      <c r="BF94" s="129"/>
      <c r="BG94" s="143"/>
      <c r="BH94" s="159"/>
      <c r="BI94" s="159"/>
      <c r="BJ94" s="81"/>
      <c r="BK94" s="81"/>
      <c r="BL94" s="358"/>
      <c r="BM94" s="132"/>
      <c r="BN94" s="132"/>
      <c r="BR94" s="366"/>
      <c r="BS94" s="366"/>
      <c r="BT94" s="366"/>
      <c r="BU94" s="366"/>
      <c r="BV94" s="366"/>
    </row>
    <row r="95" spans="1:74" s="78" customFormat="1" ht="72" customHeight="1">
      <c r="A95" s="71">
        <v>2</v>
      </c>
      <c r="B95" s="97">
        <v>142</v>
      </c>
      <c r="C95" s="81" t="s">
        <v>1883</v>
      </c>
      <c r="D95" s="166" t="s">
        <v>1594</v>
      </c>
      <c r="E95" s="128">
        <v>11056</v>
      </c>
      <c r="F95" s="128">
        <v>2</v>
      </c>
      <c r="G95" s="94">
        <v>130</v>
      </c>
      <c r="H95" s="81" t="s">
        <v>818</v>
      </c>
      <c r="I95" s="128">
        <v>180</v>
      </c>
      <c r="J95" s="128">
        <v>5</v>
      </c>
      <c r="K95" s="129" t="s">
        <v>819</v>
      </c>
      <c r="L95" s="65">
        <v>1694900</v>
      </c>
      <c r="M95" s="129">
        <v>1</v>
      </c>
      <c r="N95" s="136">
        <f t="shared" si="18"/>
        <v>1694900</v>
      </c>
      <c r="O95" s="65"/>
      <c r="P95" s="65"/>
      <c r="Q95" s="136">
        <f t="shared" si="15"/>
        <v>1694900</v>
      </c>
      <c r="R95" s="130">
        <f t="shared" si="17"/>
        <v>1694900</v>
      </c>
      <c r="S95" s="130">
        <v>1</v>
      </c>
      <c r="T95" s="136">
        <v>1694900</v>
      </c>
      <c r="U95" s="136"/>
      <c r="V95" s="136"/>
      <c r="W95" s="136">
        <f t="shared" si="16"/>
        <v>1694900</v>
      </c>
      <c r="X95" s="81" t="s">
        <v>1181</v>
      </c>
      <c r="Y95" s="81" t="s">
        <v>1182</v>
      </c>
      <c r="Z95" s="81" t="s">
        <v>356</v>
      </c>
      <c r="AA95" s="81" t="s">
        <v>117</v>
      </c>
      <c r="AB95" s="81" t="s">
        <v>69</v>
      </c>
      <c r="AC95" s="129" t="s">
        <v>69</v>
      </c>
      <c r="AD95" s="81" t="s">
        <v>829</v>
      </c>
      <c r="AE95" s="128" t="s">
        <v>824</v>
      </c>
      <c r="AF95" s="81" t="s">
        <v>1183</v>
      </c>
      <c r="AG95" s="81" t="s">
        <v>1039</v>
      </c>
      <c r="AH95" s="81" t="s">
        <v>1184</v>
      </c>
      <c r="AI95" s="81" t="s">
        <v>1068</v>
      </c>
      <c r="AJ95" s="129">
        <v>7791</v>
      </c>
      <c r="AK95" s="129">
        <v>2100000000</v>
      </c>
      <c r="AL95" s="129">
        <v>2100000000</v>
      </c>
      <c r="AM95" s="81" t="s">
        <v>475</v>
      </c>
      <c r="AN95" s="129"/>
      <c r="AO95" s="135">
        <f t="shared" si="19"/>
        <v>1</v>
      </c>
      <c r="AP95" s="135">
        <f t="shared" si="20"/>
        <v>1694900</v>
      </c>
      <c r="AQ95" s="129"/>
      <c r="AR95" s="63"/>
      <c r="AS95" s="63"/>
      <c r="AT95" s="63"/>
      <c r="AU95" s="129" t="s">
        <v>49</v>
      </c>
      <c r="AV95" s="129">
        <v>19441</v>
      </c>
      <c r="AW95" s="128" t="s">
        <v>830</v>
      </c>
      <c r="AX95" s="128" t="s">
        <v>845</v>
      </c>
      <c r="AY95" s="128" t="s">
        <v>831</v>
      </c>
      <c r="AZ95" s="129" t="s">
        <v>574</v>
      </c>
      <c r="BA95" s="138" t="s">
        <v>50</v>
      </c>
      <c r="BB95" s="129" t="s">
        <v>50</v>
      </c>
      <c r="BC95" s="129" t="s">
        <v>866</v>
      </c>
      <c r="BD95" s="129" t="s">
        <v>50</v>
      </c>
      <c r="BE95" s="129"/>
      <c r="BF95" s="129"/>
      <c r="BG95" s="143"/>
      <c r="BH95" s="159"/>
      <c r="BI95" s="159"/>
      <c r="BJ95" s="121"/>
      <c r="BK95" s="121"/>
      <c r="BL95" s="358"/>
      <c r="BM95" s="132"/>
      <c r="BN95" s="132"/>
      <c r="BR95" s="366"/>
      <c r="BS95" s="366"/>
      <c r="BT95" s="366"/>
      <c r="BU95" s="366"/>
      <c r="BV95" s="366"/>
    </row>
    <row r="96" spans="1:74" s="78" customFormat="1" ht="72" customHeight="1">
      <c r="A96" s="71">
        <v>2</v>
      </c>
      <c r="B96" s="97">
        <v>143</v>
      </c>
      <c r="C96" s="81" t="s">
        <v>1883</v>
      </c>
      <c r="D96" s="166" t="s">
        <v>1595</v>
      </c>
      <c r="E96" s="128">
        <v>11056</v>
      </c>
      <c r="F96" s="128">
        <v>2</v>
      </c>
      <c r="G96" s="94">
        <v>130</v>
      </c>
      <c r="H96" s="81" t="s">
        <v>818</v>
      </c>
      <c r="I96" s="128">
        <v>180</v>
      </c>
      <c r="J96" s="128">
        <v>5</v>
      </c>
      <c r="K96" s="129" t="s">
        <v>819</v>
      </c>
      <c r="L96" s="65">
        <v>1694900</v>
      </c>
      <c r="M96" s="129">
        <v>1</v>
      </c>
      <c r="N96" s="136">
        <f t="shared" si="18"/>
        <v>1694900</v>
      </c>
      <c r="O96" s="65"/>
      <c r="P96" s="65"/>
      <c r="Q96" s="136">
        <f t="shared" si="15"/>
        <v>1694900</v>
      </c>
      <c r="R96" s="130">
        <f t="shared" si="17"/>
        <v>1694900</v>
      </c>
      <c r="S96" s="130">
        <v>1</v>
      </c>
      <c r="T96" s="136">
        <v>1694900</v>
      </c>
      <c r="U96" s="136"/>
      <c r="V96" s="136"/>
      <c r="W96" s="136">
        <f t="shared" si="16"/>
        <v>1694900</v>
      </c>
      <c r="X96" s="81" t="s">
        <v>1185</v>
      </c>
      <c r="Y96" s="81" t="s">
        <v>1186</v>
      </c>
      <c r="Z96" s="81" t="s">
        <v>356</v>
      </c>
      <c r="AA96" s="81" t="s">
        <v>117</v>
      </c>
      <c r="AB96" s="81" t="s">
        <v>69</v>
      </c>
      <c r="AC96" s="129" t="s">
        <v>69</v>
      </c>
      <c r="AD96" s="81" t="s">
        <v>829</v>
      </c>
      <c r="AE96" s="128" t="s">
        <v>824</v>
      </c>
      <c r="AF96" s="81" t="s">
        <v>1187</v>
      </c>
      <c r="AG96" s="81" t="s">
        <v>1039</v>
      </c>
      <c r="AH96" s="81" t="s">
        <v>1188</v>
      </c>
      <c r="AI96" s="81" t="s">
        <v>1068</v>
      </c>
      <c r="AJ96" s="129">
        <v>7794</v>
      </c>
      <c r="AK96" s="129">
        <v>2100000000</v>
      </c>
      <c r="AL96" s="129">
        <v>2100000000</v>
      </c>
      <c r="AM96" s="81" t="s">
        <v>475</v>
      </c>
      <c r="AN96" s="129"/>
      <c r="AO96" s="135">
        <f t="shared" si="19"/>
        <v>1</v>
      </c>
      <c r="AP96" s="135">
        <f t="shared" si="20"/>
        <v>1694900</v>
      </c>
      <c r="AQ96" s="129"/>
      <c r="AR96" s="63"/>
      <c r="AS96" s="63"/>
      <c r="AT96" s="63"/>
      <c r="AU96" s="129" t="s">
        <v>49</v>
      </c>
      <c r="AV96" s="129">
        <v>19443</v>
      </c>
      <c r="AW96" s="128" t="s">
        <v>830</v>
      </c>
      <c r="AX96" s="128" t="s">
        <v>845</v>
      </c>
      <c r="AY96" s="128" t="s">
        <v>831</v>
      </c>
      <c r="AZ96" s="129" t="s">
        <v>575</v>
      </c>
      <c r="BA96" s="138" t="s">
        <v>50</v>
      </c>
      <c r="BB96" s="129" t="s">
        <v>50</v>
      </c>
      <c r="BC96" s="129" t="s">
        <v>866</v>
      </c>
      <c r="BD96" s="129" t="s">
        <v>50</v>
      </c>
      <c r="BE96" s="129"/>
      <c r="BF96" s="129"/>
      <c r="BG96" s="143"/>
      <c r="BH96" s="159"/>
      <c r="BI96" s="159"/>
      <c r="BJ96" s="121"/>
      <c r="BK96" s="121"/>
      <c r="BL96" s="358"/>
      <c r="BM96" s="132"/>
      <c r="BN96" s="132"/>
      <c r="BR96" s="366"/>
      <c r="BS96" s="366"/>
      <c r="BT96" s="366"/>
      <c r="BU96" s="366"/>
      <c r="BV96" s="366"/>
    </row>
    <row r="97" spans="1:79" s="78" customFormat="1" ht="72" customHeight="1">
      <c r="A97" s="71">
        <v>2</v>
      </c>
      <c r="B97" s="97">
        <v>148</v>
      </c>
      <c r="C97" s="81" t="s">
        <v>1884</v>
      </c>
      <c r="D97" s="166" t="s">
        <v>1607</v>
      </c>
      <c r="E97" s="128"/>
      <c r="F97" s="128">
        <v>2</v>
      </c>
      <c r="G97" s="94">
        <v>88</v>
      </c>
      <c r="H97" s="81" t="s">
        <v>818</v>
      </c>
      <c r="I97" s="128">
        <v>180</v>
      </c>
      <c r="J97" s="128">
        <v>4</v>
      </c>
      <c r="K97" s="129" t="s">
        <v>393</v>
      </c>
      <c r="L97" s="65">
        <v>346000</v>
      </c>
      <c r="M97" s="129">
        <v>1</v>
      </c>
      <c r="N97" s="136">
        <f t="shared" si="18"/>
        <v>346000</v>
      </c>
      <c r="O97" s="65"/>
      <c r="P97" s="65"/>
      <c r="Q97" s="136">
        <f t="shared" si="15"/>
        <v>346000</v>
      </c>
      <c r="R97" s="130">
        <f t="shared" si="17"/>
        <v>346000</v>
      </c>
      <c r="S97" s="130">
        <v>1</v>
      </c>
      <c r="T97" s="136">
        <v>346000</v>
      </c>
      <c r="U97" s="136"/>
      <c r="V97" s="136"/>
      <c r="W97" s="136">
        <f t="shared" si="16"/>
        <v>346000</v>
      </c>
      <c r="X97" s="81" t="s">
        <v>1047</v>
      </c>
      <c r="Y97" s="81" t="s">
        <v>198</v>
      </c>
      <c r="Z97" s="81" t="s">
        <v>198</v>
      </c>
      <c r="AA97" s="81" t="s">
        <v>117</v>
      </c>
      <c r="AB97" s="81" t="s">
        <v>83</v>
      </c>
      <c r="AC97" s="129" t="s">
        <v>83</v>
      </c>
      <c r="AD97" s="81" t="s">
        <v>829</v>
      </c>
      <c r="AE97" s="128" t="s">
        <v>820</v>
      </c>
      <c r="AF97" s="81" t="s">
        <v>1048</v>
      </c>
      <c r="AG97" s="81" t="s">
        <v>1049</v>
      </c>
      <c r="AH97" s="81" t="s">
        <v>1050</v>
      </c>
      <c r="AI97" s="81" t="s">
        <v>908</v>
      </c>
      <c r="AJ97" s="129">
        <v>718</v>
      </c>
      <c r="AK97" s="129">
        <v>2100000000</v>
      </c>
      <c r="AL97" s="129">
        <v>2100000000</v>
      </c>
      <c r="AM97" s="121" t="s">
        <v>83</v>
      </c>
      <c r="AN97" s="129"/>
      <c r="AO97" s="135">
        <f t="shared" si="19"/>
        <v>1</v>
      </c>
      <c r="AP97" s="135">
        <f t="shared" si="20"/>
        <v>346000</v>
      </c>
      <c r="AQ97" s="129"/>
      <c r="AR97" s="63"/>
      <c r="AS97" s="63"/>
      <c r="AT97" s="63"/>
      <c r="AU97" s="129" t="s">
        <v>49</v>
      </c>
      <c r="AV97" s="129">
        <v>17932</v>
      </c>
      <c r="AW97" s="128" t="s">
        <v>857</v>
      </c>
      <c r="AX97" s="128" t="s">
        <v>858</v>
      </c>
      <c r="AY97" s="128" t="s">
        <v>853</v>
      </c>
      <c r="AZ97" s="129" t="s">
        <v>527</v>
      </c>
      <c r="BA97" s="138" t="s">
        <v>50</v>
      </c>
      <c r="BB97" s="129" t="s">
        <v>50</v>
      </c>
      <c r="BC97" s="129" t="s">
        <v>866</v>
      </c>
      <c r="BD97" s="129" t="s">
        <v>50</v>
      </c>
      <c r="BE97" s="129"/>
      <c r="BF97" s="129"/>
      <c r="BG97" s="143"/>
      <c r="BH97" s="159"/>
      <c r="BI97" s="159"/>
      <c r="BJ97" s="81"/>
      <c r="BK97" s="81"/>
      <c r="BL97" s="358"/>
      <c r="BM97" s="132"/>
      <c r="BN97" s="132"/>
      <c r="BR97" s="366"/>
      <c r="BS97" s="366"/>
      <c r="BT97" s="366"/>
      <c r="BU97" s="366"/>
      <c r="BV97" s="366"/>
    </row>
    <row r="98" spans="1:79" s="78" customFormat="1" ht="72" customHeight="1">
      <c r="A98" s="71">
        <v>2</v>
      </c>
      <c r="B98" s="97">
        <v>151</v>
      </c>
      <c r="C98" s="81" t="s">
        <v>1194</v>
      </c>
      <c r="D98" s="166" t="s">
        <v>1608</v>
      </c>
      <c r="E98" s="128">
        <v>11057</v>
      </c>
      <c r="F98" s="128">
        <v>2</v>
      </c>
      <c r="G98" s="94">
        <v>80</v>
      </c>
      <c r="H98" s="81" t="s">
        <v>818</v>
      </c>
      <c r="I98" s="128">
        <v>180</v>
      </c>
      <c r="J98" s="128">
        <v>5</v>
      </c>
      <c r="K98" s="129" t="s">
        <v>819</v>
      </c>
      <c r="L98" s="65">
        <v>1099700</v>
      </c>
      <c r="M98" s="129">
        <v>1</v>
      </c>
      <c r="N98" s="136">
        <f t="shared" si="18"/>
        <v>1099700</v>
      </c>
      <c r="O98" s="65"/>
      <c r="P98" s="65"/>
      <c r="Q98" s="136">
        <f t="shared" si="15"/>
        <v>1099700</v>
      </c>
      <c r="R98" s="130">
        <f t="shared" si="17"/>
        <v>1099700</v>
      </c>
      <c r="S98" s="130">
        <v>1</v>
      </c>
      <c r="T98" s="136">
        <v>1099700</v>
      </c>
      <c r="U98" s="136"/>
      <c r="V98" s="136"/>
      <c r="W98" s="136">
        <f t="shared" si="16"/>
        <v>1099700</v>
      </c>
      <c r="X98" s="81" t="s">
        <v>1053</v>
      </c>
      <c r="Y98" s="81" t="s">
        <v>1054</v>
      </c>
      <c r="Z98" s="81" t="s">
        <v>116</v>
      </c>
      <c r="AA98" s="81" t="s">
        <v>117</v>
      </c>
      <c r="AB98" s="81" t="s">
        <v>83</v>
      </c>
      <c r="AC98" s="129" t="s">
        <v>83</v>
      </c>
      <c r="AD98" s="81" t="s">
        <v>829</v>
      </c>
      <c r="AE98" s="128" t="s">
        <v>820</v>
      </c>
      <c r="AF98" s="81" t="s">
        <v>1055</v>
      </c>
      <c r="AG98" s="81" t="s">
        <v>1049</v>
      </c>
      <c r="AH98" s="81" t="s">
        <v>1056</v>
      </c>
      <c r="AI98" s="81" t="s">
        <v>908</v>
      </c>
      <c r="AJ98" s="129">
        <v>708</v>
      </c>
      <c r="AK98" s="129">
        <v>2100000000</v>
      </c>
      <c r="AL98" s="129">
        <v>2100000000</v>
      </c>
      <c r="AM98" s="121" t="s">
        <v>83</v>
      </c>
      <c r="AN98" s="129"/>
      <c r="AO98" s="135">
        <f t="shared" si="19"/>
        <v>1</v>
      </c>
      <c r="AP98" s="135">
        <f t="shared" si="20"/>
        <v>1099700</v>
      </c>
      <c r="AQ98" s="129"/>
      <c r="AR98" s="63"/>
      <c r="AS98" s="63"/>
      <c r="AT98" s="63"/>
      <c r="AU98" s="129" t="s">
        <v>49</v>
      </c>
      <c r="AV98" s="129">
        <v>19559</v>
      </c>
      <c r="AW98" s="128" t="s">
        <v>830</v>
      </c>
      <c r="AX98" s="128" t="s">
        <v>845</v>
      </c>
      <c r="AY98" s="128" t="s">
        <v>831</v>
      </c>
      <c r="AZ98" s="129" t="s">
        <v>528</v>
      </c>
      <c r="BA98" s="138" t="s">
        <v>50</v>
      </c>
      <c r="BB98" s="129" t="s">
        <v>50</v>
      </c>
      <c r="BC98" s="129" t="s">
        <v>866</v>
      </c>
      <c r="BD98" s="129" t="s">
        <v>50</v>
      </c>
      <c r="BE98" s="129"/>
      <c r="BF98" s="129"/>
      <c r="BG98" s="143"/>
      <c r="BH98" s="159"/>
      <c r="BI98" s="159"/>
      <c r="BJ98" s="121"/>
      <c r="BK98" s="121"/>
      <c r="BL98" s="358"/>
      <c r="BM98" s="132"/>
      <c r="BN98" s="132"/>
      <c r="BR98" s="366"/>
      <c r="BS98" s="366"/>
      <c r="BT98" s="366"/>
      <c r="BU98" s="366"/>
      <c r="BV98" s="366"/>
    </row>
    <row r="99" spans="1:79" s="78" customFormat="1" ht="72" customHeight="1">
      <c r="A99" s="71">
        <v>2</v>
      </c>
      <c r="B99" s="97">
        <v>155</v>
      </c>
      <c r="C99" s="81" t="s">
        <v>1885</v>
      </c>
      <c r="D99" s="166" t="s">
        <v>1609</v>
      </c>
      <c r="E99" s="128"/>
      <c r="F99" s="128">
        <v>1</v>
      </c>
      <c r="G99" s="94">
        <v>12</v>
      </c>
      <c r="H99" s="81" t="s">
        <v>818</v>
      </c>
      <c r="I99" s="128">
        <v>30</v>
      </c>
      <c r="J99" s="128">
        <v>1</v>
      </c>
      <c r="K99" s="129" t="s">
        <v>393</v>
      </c>
      <c r="L99" s="65">
        <v>171500</v>
      </c>
      <c r="M99" s="129">
        <v>1</v>
      </c>
      <c r="N99" s="136">
        <f t="shared" si="18"/>
        <v>171500</v>
      </c>
      <c r="O99" s="65"/>
      <c r="P99" s="65"/>
      <c r="Q99" s="136">
        <f t="shared" si="15"/>
        <v>171500</v>
      </c>
      <c r="R99" s="130">
        <f t="shared" si="17"/>
        <v>171500</v>
      </c>
      <c r="S99" s="130">
        <v>1</v>
      </c>
      <c r="T99" s="136">
        <v>171500</v>
      </c>
      <c r="U99" s="136"/>
      <c r="V99" s="136"/>
      <c r="W99" s="136">
        <f t="shared" si="16"/>
        <v>171500</v>
      </c>
      <c r="X99" s="81" t="s">
        <v>1051</v>
      </c>
      <c r="Y99" s="81" t="s">
        <v>359</v>
      </c>
      <c r="Z99" s="81" t="s">
        <v>359</v>
      </c>
      <c r="AA99" s="81" t="s">
        <v>117</v>
      </c>
      <c r="AB99" s="81" t="s">
        <v>83</v>
      </c>
      <c r="AC99" s="129" t="s">
        <v>83</v>
      </c>
      <c r="AD99" s="81" t="s">
        <v>840</v>
      </c>
      <c r="AE99" s="128" t="s">
        <v>824</v>
      </c>
      <c r="AF99" s="81" t="s">
        <v>1057</v>
      </c>
      <c r="AG99" s="81" t="s">
        <v>1049</v>
      </c>
      <c r="AH99" s="81" t="s">
        <v>1052</v>
      </c>
      <c r="AI99" s="81" t="s">
        <v>1058</v>
      </c>
      <c r="AJ99" s="129">
        <v>710</v>
      </c>
      <c r="AK99" s="129">
        <v>2100000000</v>
      </c>
      <c r="AL99" s="129">
        <v>2100000000</v>
      </c>
      <c r="AM99" s="121" t="s">
        <v>83</v>
      </c>
      <c r="AN99" s="129"/>
      <c r="AO99" s="135">
        <f t="shared" si="19"/>
        <v>1</v>
      </c>
      <c r="AP99" s="135">
        <f t="shared" si="20"/>
        <v>171500</v>
      </c>
      <c r="AQ99" s="129"/>
      <c r="AR99" s="63"/>
      <c r="AS99" s="63"/>
      <c r="AT99" s="63"/>
      <c r="AU99" s="129" t="s">
        <v>49</v>
      </c>
      <c r="AV99" s="129">
        <v>17946</v>
      </c>
      <c r="AW99" s="128" t="s">
        <v>842</v>
      </c>
      <c r="AX99" s="128" t="s">
        <v>94</v>
      </c>
      <c r="AY99" s="128" t="s">
        <v>843</v>
      </c>
      <c r="AZ99" s="129" t="s">
        <v>529</v>
      </c>
      <c r="BA99" s="138" t="s">
        <v>50</v>
      </c>
      <c r="BB99" s="129" t="s">
        <v>50</v>
      </c>
      <c r="BC99" s="129" t="s">
        <v>866</v>
      </c>
      <c r="BD99" s="129" t="s">
        <v>50</v>
      </c>
      <c r="BE99" s="129"/>
      <c r="BF99" s="129"/>
      <c r="BG99" s="143"/>
      <c r="BH99" s="159"/>
      <c r="BI99" s="159"/>
      <c r="BJ99" s="81"/>
      <c r="BK99" s="81"/>
      <c r="BL99" s="358"/>
      <c r="BM99" s="132"/>
      <c r="BN99" s="132"/>
      <c r="BR99" s="366"/>
      <c r="BS99" s="366"/>
      <c r="BT99" s="366"/>
      <c r="BU99" s="366"/>
      <c r="BV99" s="366"/>
    </row>
    <row r="100" spans="1:79" s="78" customFormat="1" ht="52.95" customHeight="1">
      <c r="A100" s="71">
        <v>2</v>
      </c>
      <c r="B100" s="97">
        <v>156</v>
      </c>
      <c r="C100" s="81" t="s">
        <v>1886</v>
      </c>
      <c r="D100" s="166" t="s">
        <v>1610</v>
      </c>
      <c r="E100" s="128"/>
      <c r="F100" s="128">
        <v>1</v>
      </c>
      <c r="G100" s="94">
        <v>36</v>
      </c>
      <c r="H100" s="81" t="s">
        <v>818</v>
      </c>
      <c r="I100" s="128">
        <v>60</v>
      </c>
      <c r="J100" s="128">
        <v>2</v>
      </c>
      <c r="K100" s="129" t="s">
        <v>393</v>
      </c>
      <c r="L100" s="65">
        <v>70000</v>
      </c>
      <c r="M100" s="129">
        <v>1</v>
      </c>
      <c r="N100" s="136">
        <f t="shared" si="18"/>
        <v>70000</v>
      </c>
      <c r="O100" s="65"/>
      <c r="P100" s="65"/>
      <c r="Q100" s="136">
        <f t="shared" si="15"/>
        <v>70000</v>
      </c>
      <c r="R100" s="130">
        <f t="shared" si="17"/>
        <v>70000</v>
      </c>
      <c r="S100" s="130">
        <v>1</v>
      </c>
      <c r="T100" s="136">
        <v>70000</v>
      </c>
      <c r="U100" s="136"/>
      <c r="V100" s="136"/>
      <c r="W100" s="136">
        <f t="shared" si="16"/>
        <v>70000</v>
      </c>
      <c r="X100" s="81" t="s">
        <v>1051</v>
      </c>
      <c r="Y100" s="81" t="s">
        <v>359</v>
      </c>
      <c r="Z100" s="81" t="s">
        <v>359</v>
      </c>
      <c r="AA100" s="81" t="s">
        <v>117</v>
      </c>
      <c r="AB100" s="81" t="s">
        <v>83</v>
      </c>
      <c r="AC100" s="129" t="s">
        <v>83</v>
      </c>
      <c r="AD100" s="81" t="s">
        <v>840</v>
      </c>
      <c r="AE100" s="128" t="s">
        <v>824</v>
      </c>
      <c r="AF100" s="81" t="s">
        <v>1059</v>
      </c>
      <c r="AG100" s="81" t="s">
        <v>1049</v>
      </c>
      <c r="AH100" s="81" t="s">
        <v>1052</v>
      </c>
      <c r="AI100" s="81" t="s">
        <v>1060</v>
      </c>
      <c r="AJ100" s="129">
        <v>710</v>
      </c>
      <c r="AK100" s="129">
        <v>2100000000</v>
      </c>
      <c r="AL100" s="129">
        <v>2100000000</v>
      </c>
      <c r="AM100" s="121" t="s">
        <v>83</v>
      </c>
      <c r="AN100" s="129"/>
      <c r="AO100" s="135">
        <f t="shared" si="19"/>
        <v>1</v>
      </c>
      <c r="AP100" s="135">
        <f t="shared" si="20"/>
        <v>70000</v>
      </c>
      <c r="AQ100" s="129"/>
      <c r="AR100" s="63"/>
      <c r="AS100" s="63"/>
      <c r="AT100" s="63"/>
      <c r="AU100" s="129" t="s">
        <v>49</v>
      </c>
      <c r="AV100" s="129">
        <v>18054</v>
      </c>
      <c r="AW100" s="128" t="s">
        <v>842</v>
      </c>
      <c r="AX100" s="128" t="s">
        <v>94</v>
      </c>
      <c r="AY100" s="128" t="s">
        <v>843</v>
      </c>
      <c r="AZ100" s="129" t="s">
        <v>530</v>
      </c>
      <c r="BA100" s="138" t="s">
        <v>50</v>
      </c>
      <c r="BB100" s="129" t="s">
        <v>50</v>
      </c>
      <c r="BC100" s="129" t="s">
        <v>866</v>
      </c>
      <c r="BD100" s="129" t="s">
        <v>50</v>
      </c>
      <c r="BE100" s="129"/>
      <c r="BF100" s="129"/>
      <c r="BG100" s="143"/>
      <c r="BH100" s="159"/>
      <c r="BI100" s="159"/>
      <c r="BJ100" s="81"/>
      <c r="BK100" s="81"/>
      <c r="BL100" s="358"/>
      <c r="BM100" s="132"/>
      <c r="BN100" s="132"/>
      <c r="BR100" s="366"/>
      <c r="BS100" s="366"/>
      <c r="BT100" s="366"/>
      <c r="BU100" s="366"/>
      <c r="BV100" s="366"/>
    </row>
    <row r="101" spans="1:79" s="133" customFormat="1" ht="72" hidden="1" customHeight="1">
      <c r="A101" s="89">
        <v>2</v>
      </c>
      <c r="B101" s="92">
        <v>171</v>
      </c>
      <c r="C101" s="100" t="s">
        <v>1855</v>
      </c>
      <c r="D101" s="166" t="s">
        <v>1522</v>
      </c>
      <c r="E101" s="100"/>
      <c r="F101" s="100">
        <v>1</v>
      </c>
      <c r="G101" s="31">
        <v>124.7</v>
      </c>
      <c r="H101" s="100" t="s">
        <v>818</v>
      </c>
      <c r="I101" s="99">
        <v>365</v>
      </c>
      <c r="J101" s="99">
        <v>1</v>
      </c>
      <c r="K101" s="144" t="s">
        <v>393</v>
      </c>
      <c r="L101" s="43">
        <v>689400</v>
      </c>
      <c r="M101" s="144">
        <v>1</v>
      </c>
      <c r="N101" s="147">
        <v>689400</v>
      </c>
      <c r="O101" s="90"/>
      <c r="P101" s="64"/>
      <c r="Q101" s="136">
        <f t="shared" si="15"/>
        <v>689400</v>
      </c>
      <c r="R101" s="130">
        <f t="shared" si="17"/>
        <v>689400</v>
      </c>
      <c r="S101" s="130">
        <v>1</v>
      </c>
      <c r="T101" s="136">
        <v>689400</v>
      </c>
      <c r="U101" s="136"/>
      <c r="V101" s="136"/>
      <c r="W101" s="136">
        <f t="shared" si="16"/>
        <v>689400</v>
      </c>
      <c r="X101" s="100" t="s">
        <v>1202</v>
      </c>
      <c r="Y101" s="100" t="s">
        <v>1203</v>
      </c>
      <c r="Z101" s="100" t="s">
        <v>188</v>
      </c>
      <c r="AA101" s="100" t="s">
        <v>111</v>
      </c>
      <c r="AB101" s="99" t="s">
        <v>69</v>
      </c>
      <c r="AC101" s="129" t="s">
        <v>99</v>
      </c>
      <c r="AD101" s="100" t="s">
        <v>840</v>
      </c>
      <c r="AE101" s="100" t="s">
        <v>1189</v>
      </c>
      <c r="AF101" s="100" t="s">
        <v>1204</v>
      </c>
      <c r="AG101" s="100" t="s">
        <v>1205</v>
      </c>
      <c r="AH101" s="100" t="s">
        <v>1206</v>
      </c>
      <c r="AI101" s="100" t="s">
        <v>1207</v>
      </c>
      <c r="AJ101" s="148" t="s">
        <v>1208</v>
      </c>
      <c r="AK101" s="100">
        <v>2100000000</v>
      </c>
      <c r="AL101" s="100">
        <v>2100000000</v>
      </c>
      <c r="AM101" s="100" t="s">
        <v>100</v>
      </c>
      <c r="AN101" s="100" t="s">
        <v>100</v>
      </c>
      <c r="AO101" s="135">
        <f t="shared" si="19"/>
        <v>1</v>
      </c>
      <c r="AP101" s="135">
        <f t="shared" si="20"/>
        <v>689400</v>
      </c>
      <c r="AQ101" s="31"/>
      <c r="AR101" s="31"/>
      <c r="AS101" s="31"/>
      <c r="AT101" s="31"/>
      <c r="AU101" s="100" t="s">
        <v>49</v>
      </c>
      <c r="AV101" s="100">
        <v>19151</v>
      </c>
      <c r="AW101" s="99" t="s">
        <v>876</v>
      </c>
      <c r="AX101" s="99" t="s">
        <v>1199</v>
      </c>
      <c r="AY101" s="99" t="s">
        <v>843</v>
      </c>
      <c r="AZ101" s="116" t="s">
        <v>747</v>
      </c>
      <c r="BA101" s="146" t="s">
        <v>50</v>
      </c>
      <c r="BB101" s="100" t="s">
        <v>50</v>
      </c>
      <c r="BC101" s="100" t="s">
        <v>861</v>
      </c>
      <c r="BD101" s="100" t="s">
        <v>50</v>
      </c>
      <c r="BE101" s="100"/>
      <c r="BF101" s="100"/>
      <c r="BG101" s="145" t="s">
        <v>1294</v>
      </c>
      <c r="BH101" s="55"/>
      <c r="BI101" s="55"/>
      <c r="BJ101" s="100"/>
      <c r="BK101" s="100"/>
      <c r="BL101" s="50"/>
      <c r="BM101" s="132"/>
      <c r="BN101" s="132"/>
      <c r="BR101" s="366"/>
      <c r="BS101" s="366"/>
      <c r="BT101" s="366"/>
      <c r="BU101" s="366"/>
      <c r="BV101" s="366"/>
      <c r="BW101" s="78"/>
      <c r="BX101" s="78"/>
      <c r="BY101" s="78"/>
      <c r="BZ101" s="78"/>
      <c r="CA101" s="78"/>
    </row>
    <row r="102" spans="1:79" s="134" customFormat="1" ht="72" hidden="1" customHeight="1">
      <c r="A102" s="89">
        <v>2</v>
      </c>
      <c r="B102" s="92">
        <v>174</v>
      </c>
      <c r="C102" s="100" t="s">
        <v>1887</v>
      </c>
      <c r="D102" s="166" t="s">
        <v>1536</v>
      </c>
      <c r="E102" s="100" t="s">
        <v>1210</v>
      </c>
      <c r="F102" s="100">
        <v>2</v>
      </c>
      <c r="G102" s="31">
        <v>76</v>
      </c>
      <c r="H102" s="100" t="s">
        <v>818</v>
      </c>
      <c r="I102" s="99">
        <v>180</v>
      </c>
      <c r="J102" s="99">
        <v>1</v>
      </c>
      <c r="K102" s="144" t="s">
        <v>819</v>
      </c>
      <c r="L102" s="43">
        <v>987900</v>
      </c>
      <c r="M102" s="144">
        <v>1</v>
      </c>
      <c r="N102" s="142">
        <v>987900</v>
      </c>
      <c r="O102" s="64"/>
      <c r="P102" s="64"/>
      <c r="Q102" s="136">
        <f t="shared" si="15"/>
        <v>987900</v>
      </c>
      <c r="R102" s="130">
        <f t="shared" si="17"/>
        <v>987900</v>
      </c>
      <c r="S102" s="130">
        <v>1</v>
      </c>
      <c r="T102" s="136">
        <v>987900</v>
      </c>
      <c r="U102" s="136"/>
      <c r="V102" s="136"/>
      <c r="W102" s="136">
        <f t="shared" si="16"/>
        <v>987900</v>
      </c>
      <c r="X102" s="100" t="s">
        <v>1211</v>
      </c>
      <c r="Y102" s="100" t="s">
        <v>209</v>
      </c>
      <c r="Z102" s="100" t="s">
        <v>209</v>
      </c>
      <c r="AA102" s="100" t="s">
        <v>127</v>
      </c>
      <c r="AB102" s="99" t="s">
        <v>69</v>
      </c>
      <c r="AC102" s="99" t="s">
        <v>69</v>
      </c>
      <c r="AD102" s="100" t="s">
        <v>840</v>
      </c>
      <c r="AE102" s="100" t="s">
        <v>824</v>
      </c>
      <c r="AF102" s="33" t="s">
        <v>1212</v>
      </c>
      <c r="AG102" s="100" t="s">
        <v>1028</v>
      </c>
      <c r="AH102" s="100" t="s">
        <v>1213</v>
      </c>
      <c r="AI102" s="100" t="s">
        <v>1214</v>
      </c>
      <c r="AJ102" s="100"/>
      <c r="AK102" s="100"/>
      <c r="AL102" s="100"/>
      <c r="AM102" s="81" t="s">
        <v>475</v>
      </c>
      <c r="AN102" s="100"/>
      <c r="AO102" s="135">
        <f t="shared" si="19"/>
        <v>1</v>
      </c>
      <c r="AP102" s="135">
        <f t="shared" si="20"/>
        <v>987900</v>
      </c>
      <c r="AQ102" s="31"/>
      <c r="AR102" s="31"/>
      <c r="AS102" s="31"/>
      <c r="AT102" s="31"/>
      <c r="AU102" s="100" t="s">
        <v>49</v>
      </c>
      <c r="AV102" s="100"/>
      <c r="AW102" s="99" t="s">
        <v>830</v>
      </c>
      <c r="AX102" s="99" t="s">
        <v>845</v>
      </c>
      <c r="AY102" s="99" t="s">
        <v>831</v>
      </c>
      <c r="AZ102" s="116" t="s">
        <v>728</v>
      </c>
      <c r="BA102" s="146" t="s">
        <v>50</v>
      </c>
      <c r="BB102" s="100" t="s">
        <v>50</v>
      </c>
      <c r="BC102" s="100" t="s">
        <v>861</v>
      </c>
      <c r="BD102" s="100" t="s">
        <v>50</v>
      </c>
      <c r="BE102" s="100" t="s">
        <v>1192</v>
      </c>
      <c r="BF102" s="100"/>
      <c r="BG102" s="145" t="s">
        <v>1294</v>
      </c>
      <c r="BH102" s="160"/>
      <c r="BI102" s="160"/>
      <c r="BJ102" s="100"/>
      <c r="BK102" s="100" t="s">
        <v>1913</v>
      </c>
      <c r="BL102" s="342"/>
      <c r="BM102" s="132"/>
      <c r="BN102" s="132"/>
      <c r="BR102" s="366"/>
      <c r="BS102" s="366"/>
      <c r="BT102" s="366"/>
      <c r="BU102" s="366"/>
      <c r="BV102" s="366"/>
      <c r="BW102" s="78"/>
      <c r="BX102" s="78"/>
      <c r="BY102" s="78"/>
      <c r="BZ102" s="78"/>
      <c r="CA102" s="78"/>
    </row>
    <row r="103" spans="1:79" s="134" customFormat="1" ht="120" hidden="1" customHeight="1">
      <c r="A103" s="89">
        <v>2</v>
      </c>
      <c r="B103" s="92">
        <v>175</v>
      </c>
      <c r="C103" s="100" t="s">
        <v>1888</v>
      </c>
      <c r="D103" s="166" t="s">
        <v>1537</v>
      </c>
      <c r="E103" s="100" t="s">
        <v>1210</v>
      </c>
      <c r="F103" s="100">
        <v>2</v>
      </c>
      <c r="G103" s="31">
        <v>76</v>
      </c>
      <c r="H103" s="100" t="s">
        <v>818</v>
      </c>
      <c r="I103" s="99">
        <v>180</v>
      </c>
      <c r="J103" s="99">
        <v>1</v>
      </c>
      <c r="K103" s="144" t="s">
        <v>819</v>
      </c>
      <c r="L103" s="43">
        <v>987900</v>
      </c>
      <c r="M103" s="144">
        <v>1</v>
      </c>
      <c r="N103" s="142">
        <v>987900</v>
      </c>
      <c r="O103" s="64"/>
      <c r="P103" s="64"/>
      <c r="Q103" s="136">
        <f t="shared" si="15"/>
        <v>987900</v>
      </c>
      <c r="R103" s="130">
        <f t="shared" si="17"/>
        <v>987900</v>
      </c>
      <c r="S103" s="130">
        <v>1</v>
      </c>
      <c r="T103" s="136">
        <v>987900</v>
      </c>
      <c r="U103" s="136"/>
      <c r="V103" s="136"/>
      <c r="W103" s="136">
        <f t="shared" si="16"/>
        <v>987900</v>
      </c>
      <c r="X103" s="100" t="s">
        <v>1215</v>
      </c>
      <c r="Y103" s="100" t="s">
        <v>208</v>
      </c>
      <c r="Z103" s="100" t="s">
        <v>209</v>
      </c>
      <c r="AA103" s="100" t="s">
        <v>127</v>
      </c>
      <c r="AB103" s="99" t="s">
        <v>69</v>
      </c>
      <c r="AC103" s="99" t="s">
        <v>69</v>
      </c>
      <c r="AD103" s="100" t="s">
        <v>840</v>
      </c>
      <c r="AE103" s="100" t="s">
        <v>824</v>
      </c>
      <c r="AF103" s="33" t="s">
        <v>1216</v>
      </c>
      <c r="AG103" s="100" t="s">
        <v>1028</v>
      </c>
      <c r="AH103" s="100" t="s">
        <v>1201</v>
      </c>
      <c r="AI103" s="100" t="s">
        <v>1045</v>
      </c>
      <c r="AJ103" s="100">
        <v>10571</v>
      </c>
      <c r="AK103" s="100">
        <v>2100000000</v>
      </c>
      <c r="AL103" s="100">
        <v>2100000000</v>
      </c>
      <c r="AM103" s="81" t="s">
        <v>475</v>
      </c>
      <c r="AN103" s="100"/>
      <c r="AO103" s="135">
        <f t="shared" si="19"/>
        <v>1</v>
      </c>
      <c r="AP103" s="135">
        <f t="shared" si="20"/>
        <v>987900</v>
      </c>
      <c r="AQ103" s="31"/>
      <c r="AR103" s="31"/>
      <c r="AS103" s="31"/>
      <c r="AT103" s="31"/>
      <c r="AU103" s="100" t="s">
        <v>49</v>
      </c>
      <c r="AV103" s="100"/>
      <c r="AW103" s="99" t="s">
        <v>830</v>
      </c>
      <c r="AX103" s="99" t="s">
        <v>845</v>
      </c>
      <c r="AY103" s="99" t="s">
        <v>831</v>
      </c>
      <c r="AZ103" s="116" t="s">
        <v>731</v>
      </c>
      <c r="BA103" s="146" t="s">
        <v>50</v>
      </c>
      <c r="BB103" s="100" t="s">
        <v>50</v>
      </c>
      <c r="BC103" s="100" t="s">
        <v>861</v>
      </c>
      <c r="BD103" s="100" t="s">
        <v>50</v>
      </c>
      <c r="BE103" s="100"/>
      <c r="BF103" s="100"/>
      <c r="BG103" s="145" t="s">
        <v>1294</v>
      </c>
      <c r="BH103" s="160"/>
      <c r="BI103" s="160"/>
      <c r="BJ103" s="100"/>
      <c r="BK103" s="100" t="s">
        <v>1910</v>
      </c>
      <c r="BL103" s="342"/>
      <c r="BM103" s="132"/>
      <c r="BN103" s="132"/>
      <c r="BR103" s="366"/>
      <c r="BS103" s="366"/>
      <c r="BT103" s="366"/>
      <c r="BU103" s="366"/>
      <c r="BV103" s="366"/>
      <c r="BW103" s="78"/>
      <c r="BX103" s="78"/>
      <c r="BY103" s="78"/>
      <c r="BZ103" s="78"/>
      <c r="CA103" s="78"/>
    </row>
    <row r="104" spans="1:79" s="134" customFormat="1" ht="72" hidden="1" customHeight="1">
      <c r="A104" s="89">
        <v>2</v>
      </c>
      <c r="B104" s="92">
        <v>176</v>
      </c>
      <c r="C104" s="100" t="s">
        <v>1889</v>
      </c>
      <c r="D104" s="166" t="s">
        <v>1759</v>
      </c>
      <c r="E104" s="100" t="s">
        <v>1210</v>
      </c>
      <c r="F104" s="100">
        <v>2</v>
      </c>
      <c r="G104" s="31">
        <v>76</v>
      </c>
      <c r="H104" s="100" t="s">
        <v>818</v>
      </c>
      <c r="I104" s="99">
        <v>180</v>
      </c>
      <c r="J104" s="99">
        <v>1</v>
      </c>
      <c r="K104" s="144" t="s">
        <v>819</v>
      </c>
      <c r="L104" s="43">
        <v>1000000</v>
      </c>
      <c r="M104" s="144">
        <v>1</v>
      </c>
      <c r="N104" s="142">
        <v>1000000</v>
      </c>
      <c r="O104" s="64"/>
      <c r="P104" s="64"/>
      <c r="Q104" s="136">
        <f t="shared" si="15"/>
        <v>1000000</v>
      </c>
      <c r="R104" s="130">
        <f t="shared" si="17"/>
        <v>1000000</v>
      </c>
      <c r="S104" s="130">
        <v>1</v>
      </c>
      <c r="T104" s="136">
        <v>1000000</v>
      </c>
      <c r="U104" s="136"/>
      <c r="V104" s="136"/>
      <c r="W104" s="136">
        <f t="shared" si="16"/>
        <v>1000000</v>
      </c>
      <c r="X104" s="100" t="s">
        <v>1217</v>
      </c>
      <c r="Y104" s="100" t="s">
        <v>1218</v>
      </c>
      <c r="Z104" s="100" t="s">
        <v>126</v>
      </c>
      <c r="AA104" s="100" t="s">
        <v>127</v>
      </c>
      <c r="AB104" s="99" t="s">
        <v>69</v>
      </c>
      <c r="AC104" s="129" t="s">
        <v>99</v>
      </c>
      <c r="AD104" s="100" t="s">
        <v>840</v>
      </c>
      <c r="AE104" s="100" t="s">
        <v>824</v>
      </c>
      <c r="AF104" s="100" t="s">
        <v>1219</v>
      </c>
      <c r="AG104" s="100" t="s">
        <v>1028</v>
      </c>
      <c r="AH104" s="100"/>
      <c r="AI104" s="100"/>
      <c r="AJ104" s="100">
        <v>7359</v>
      </c>
      <c r="AK104" s="100">
        <v>2100000000</v>
      </c>
      <c r="AL104" s="100">
        <v>2100000000</v>
      </c>
      <c r="AM104" s="100" t="s">
        <v>100</v>
      </c>
      <c r="AN104" s="100" t="s">
        <v>100</v>
      </c>
      <c r="AO104" s="135">
        <f t="shared" si="19"/>
        <v>1</v>
      </c>
      <c r="AP104" s="135">
        <f t="shared" si="20"/>
        <v>1000000</v>
      </c>
      <c r="AQ104" s="31"/>
      <c r="AR104" s="31"/>
      <c r="AS104" s="31"/>
      <c r="AT104" s="31"/>
      <c r="AU104" s="100" t="s">
        <v>49</v>
      </c>
      <c r="AV104" s="100">
        <v>19151</v>
      </c>
      <c r="AW104" s="99" t="s">
        <v>830</v>
      </c>
      <c r="AX104" s="99" t="s">
        <v>845</v>
      </c>
      <c r="AY104" s="99" t="s">
        <v>831</v>
      </c>
      <c r="AZ104" s="116" t="s">
        <v>743</v>
      </c>
      <c r="BA104" s="146" t="s">
        <v>50</v>
      </c>
      <c r="BB104" s="100" t="s">
        <v>50</v>
      </c>
      <c r="BC104" s="100" t="s">
        <v>861</v>
      </c>
      <c r="BD104" s="100" t="s">
        <v>50</v>
      </c>
      <c r="BE104" s="100"/>
      <c r="BF104" s="100"/>
      <c r="BG104" s="145" t="s">
        <v>1294</v>
      </c>
      <c r="BH104" s="160"/>
      <c r="BI104" s="160"/>
      <c r="BJ104" s="100"/>
      <c r="BK104" s="100" t="s">
        <v>1753</v>
      </c>
      <c r="BL104" s="342" t="s">
        <v>1783</v>
      </c>
      <c r="BM104" s="132"/>
      <c r="BN104" s="132"/>
      <c r="BR104" s="366"/>
      <c r="BS104" s="366"/>
      <c r="BT104" s="366"/>
      <c r="BU104" s="366"/>
      <c r="BV104" s="366"/>
      <c r="BW104" s="78"/>
      <c r="BX104" s="78"/>
      <c r="BY104" s="78"/>
      <c r="BZ104" s="78"/>
      <c r="CA104" s="78"/>
    </row>
    <row r="105" spans="1:79" s="134" customFormat="1" ht="72" hidden="1" customHeight="1">
      <c r="A105" s="89">
        <v>2</v>
      </c>
      <c r="B105" s="92">
        <v>177</v>
      </c>
      <c r="C105" s="100" t="s">
        <v>1888</v>
      </c>
      <c r="D105" s="166" t="s">
        <v>1540</v>
      </c>
      <c r="E105" s="100" t="s">
        <v>1210</v>
      </c>
      <c r="F105" s="100">
        <v>2</v>
      </c>
      <c r="G105" s="31">
        <v>76</v>
      </c>
      <c r="H105" s="100" t="s">
        <v>818</v>
      </c>
      <c r="I105" s="99">
        <v>180</v>
      </c>
      <c r="J105" s="99">
        <v>1</v>
      </c>
      <c r="K105" s="144" t="s">
        <v>819</v>
      </c>
      <c r="L105" s="43">
        <v>987900</v>
      </c>
      <c r="M105" s="144">
        <v>1</v>
      </c>
      <c r="N105" s="142">
        <v>987900</v>
      </c>
      <c r="O105" s="64"/>
      <c r="P105" s="64"/>
      <c r="Q105" s="136">
        <f t="shared" si="15"/>
        <v>987900</v>
      </c>
      <c r="R105" s="130">
        <f t="shared" si="17"/>
        <v>987900</v>
      </c>
      <c r="S105" s="130">
        <v>1</v>
      </c>
      <c r="T105" s="136">
        <v>987900</v>
      </c>
      <c r="U105" s="136"/>
      <c r="V105" s="136"/>
      <c r="W105" s="136">
        <f t="shared" si="16"/>
        <v>987900</v>
      </c>
      <c r="X105" s="100" t="s">
        <v>1220</v>
      </c>
      <c r="Y105" s="100" t="s">
        <v>1221</v>
      </c>
      <c r="Z105" s="100" t="s">
        <v>126</v>
      </c>
      <c r="AA105" s="100" t="s">
        <v>127</v>
      </c>
      <c r="AB105" s="99" t="s">
        <v>69</v>
      </c>
      <c r="AC105" s="99" t="s">
        <v>69</v>
      </c>
      <c r="AD105" s="100" t="s">
        <v>840</v>
      </c>
      <c r="AE105" s="100" t="s">
        <v>824</v>
      </c>
      <c r="AF105" s="100" t="s">
        <v>1222</v>
      </c>
      <c r="AG105" s="100" t="s">
        <v>1223</v>
      </c>
      <c r="AH105" s="100" t="s">
        <v>1201</v>
      </c>
      <c r="AI105" s="100" t="s">
        <v>1045</v>
      </c>
      <c r="AJ105" s="100">
        <v>10587</v>
      </c>
      <c r="AK105" s="100">
        <v>2100000000</v>
      </c>
      <c r="AL105" s="100">
        <v>2100000000</v>
      </c>
      <c r="AM105" s="81" t="s">
        <v>475</v>
      </c>
      <c r="AN105" s="100"/>
      <c r="AO105" s="135">
        <f t="shared" si="19"/>
        <v>1</v>
      </c>
      <c r="AP105" s="135">
        <f t="shared" si="20"/>
        <v>987900</v>
      </c>
      <c r="AQ105" s="31"/>
      <c r="AR105" s="31"/>
      <c r="AS105" s="31"/>
      <c r="AT105" s="31"/>
      <c r="AU105" s="100" t="s">
        <v>49</v>
      </c>
      <c r="AV105" s="100">
        <v>19151</v>
      </c>
      <c r="AW105" s="99" t="s">
        <v>830</v>
      </c>
      <c r="AX105" s="99" t="s">
        <v>845</v>
      </c>
      <c r="AY105" s="99" t="s">
        <v>831</v>
      </c>
      <c r="AZ105" s="116" t="s">
        <v>744</v>
      </c>
      <c r="BA105" s="146" t="s">
        <v>50</v>
      </c>
      <c r="BB105" s="100" t="s">
        <v>50</v>
      </c>
      <c r="BC105" s="100" t="s">
        <v>861</v>
      </c>
      <c r="BD105" s="100" t="s">
        <v>50</v>
      </c>
      <c r="BE105" s="100"/>
      <c r="BF105" s="100"/>
      <c r="BG105" s="145" t="s">
        <v>1294</v>
      </c>
      <c r="BH105" s="160"/>
      <c r="BI105" s="160"/>
      <c r="BJ105" s="100"/>
      <c r="BK105" s="100"/>
      <c r="BL105" s="342"/>
      <c r="BM105" s="132"/>
      <c r="BN105" s="132"/>
      <c r="BR105" s="366"/>
      <c r="BS105" s="366"/>
      <c r="BT105" s="366"/>
      <c r="BU105" s="366"/>
      <c r="BV105" s="366"/>
      <c r="BW105" s="78"/>
      <c r="BX105" s="78"/>
      <c r="BY105" s="78"/>
      <c r="BZ105" s="78"/>
      <c r="CA105" s="78"/>
    </row>
    <row r="106" spans="1:79" s="134" customFormat="1" ht="72" hidden="1" customHeight="1">
      <c r="A106" s="89">
        <v>2</v>
      </c>
      <c r="B106" s="92">
        <v>178</v>
      </c>
      <c r="C106" s="100" t="s">
        <v>1888</v>
      </c>
      <c r="D106" s="166" t="s">
        <v>1516</v>
      </c>
      <c r="E106" s="100" t="s">
        <v>1210</v>
      </c>
      <c r="F106" s="100">
        <v>2</v>
      </c>
      <c r="G106" s="31">
        <v>76</v>
      </c>
      <c r="H106" s="100" t="s">
        <v>818</v>
      </c>
      <c r="I106" s="99">
        <v>180</v>
      </c>
      <c r="J106" s="99">
        <v>1</v>
      </c>
      <c r="K106" s="144" t="s">
        <v>819</v>
      </c>
      <c r="L106" s="43">
        <v>987900</v>
      </c>
      <c r="M106" s="144">
        <v>1</v>
      </c>
      <c r="N106" s="142">
        <v>987900</v>
      </c>
      <c r="O106" s="64"/>
      <c r="P106" s="64"/>
      <c r="Q106" s="136">
        <f t="shared" si="15"/>
        <v>987900</v>
      </c>
      <c r="R106" s="130">
        <f t="shared" si="17"/>
        <v>987900</v>
      </c>
      <c r="S106" s="130">
        <v>1</v>
      </c>
      <c r="T106" s="136">
        <v>987900</v>
      </c>
      <c r="U106" s="136"/>
      <c r="V106" s="136"/>
      <c r="W106" s="136">
        <f t="shared" si="16"/>
        <v>987900</v>
      </c>
      <c r="X106" s="100" t="s">
        <v>101</v>
      </c>
      <c r="Y106" s="100" t="s">
        <v>1224</v>
      </c>
      <c r="Z106" s="100" t="s">
        <v>140</v>
      </c>
      <c r="AA106" s="100" t="s">
        <v>127</v>
      </c>
      <c r="AB106" s="99" t="s">
        <v>69</v>
      </c>
      <c r="AC106" s="129" t="s">
        <v>99</v>
      </c>
      <c r="AD106" s="100" t="s">
        <v>840</v>
      </c>
      <c r="AE106" s="100" t="s">
        <v>824</v>
      </c>
      <c r="AF106" s="100" t="s">
        <v>1225</v>
      </c>
      <c r="AG106" s="100" t="s">
        <v>1226</v>
      </c>
      <c r="AH106" s="100"/>
      <c r="AI106" s="100"/>
      <c r="AJ106" s="100">
        <v>7359</v>
      </c>
      <c r="AK106" s="100">
        <v>2100000000</v>
      </c>
      <c r="AL106" s="100">
        <v>2100000000</v>
      </c>
      <c r="AM106" s="100" t="s">
        <v>100</v>
      </c>
      <c r="AN106" s="100" t="s">
        <v>100</v>
      </c>
      <c r="AO106" s="135">
        <f t="shared" si="19"/>
        <v>1</v>
      </c>
      <c r="AP106" s="135">
        <f t="shared" si="20"/>
        <v>987900</v>
      </c>
      <c r="AQ106" s="31"/>
      <c r="AR106" s="31"/>
      <c r="AS106" s="31"/>
      <c r="AT106" s="31"/>
      <c r="AU106" s="100" t="s">
        <v>49</v>
      </c>
      <c r="AV106" s="100">
        <v>19151</v>
      </c>
      <c r="AW106" s="99" t="s">
        <v>830</v>
      </c>
      <c r="AX106" s="99" t="s">
        <v>845</v>
      </c>
      <c r="AY106" s="99" t="s">
        <v>831</v>
      </c>
      <c r="AZ106" s="116" t="s">
        <v>1227</v>
      </c>
      <c r="BA106" s="146" t="s">
        <v>50</v>
      </c>
      <c r="BB106" s="100" t="s">
        <v>50</v>
      </c>
      <c r="BC106" s="100" t="s">
        <v>861</v>
      </c>
      <c r="BD106" s="100" t="s">
        <v>50</v>
      </c>
      <c r="BE106" s="100" t="s">
        <v>1192</v>
      </c>
      <c r="BF106" s="100"/>
      <c r="BG106" s="145" t="s">
        <v>1294</v>
      </c>
      <c r="BH106" s="160"/>
      <c r="BI106" s="160"/>
      <c r="BJ106" s="100"/>
      <c r="BK106" s="100"/>
      <c r="BL106" s="342"/>
      <c r="BM106" s="132"/>
      <c r="BN106" s="132"/>
      <c r="BR106" s="366"/>
      <c r="BS106" s="366"/>
      <c r="BT106" s="366"/>
      <c r="BU106" s="366"/>
      <c r="BV106" s="366"/>
      <c r="BW106" s="78"/>
      <c r="BX106" s="78"/>
      <c r="BY106" s="78"/>
      <c r="BZ106" s="78"/>
      <c r="CA106" s="78"/>
    </row>
    <row r="107" spans="1:79" s="134" customFormat="1" ht="72" hidden="1" customHeight="1">
      <c r="A107" s="89">
        <v>2</v>
      </c>
      <c r="B107" s="92">
        <v>182</v>
      </c>
      <c r="C107" s="100" t="s">
        <v>1890</v>
      </c>
      <c r="D107" s="166" t="s">
        <v>1524</v>
      </c>
      <c r="E107" s="100"/>
      <c r="F107" s="100">
        <v>1</v>
      </c>
      <c r="G107" s="31">
        <v>106.64</v>
      </c>
      <c r="H107" s="100" t="s">
        <v>818</v>
      </c>
      <c r="I107" s="99">
        <v>120</v>
      </c>
      <c r="J107" s="99">
        <v>1</v>
      </c>
      <c r="K107" s="144" t="s">
        <v>393</v>
      </c>
      <c r="L107" s="43">
        <v>600000</v>
      </c>
      <c r="M107" s="144">
        <v>1</v>
      </c>
      <c r="N107" s="147">
        <v>600000</v>
      </c>
      <c r="O107" s="90"/>
      <c r="P107" s="64"/>
      <c r="Q107" s="136">
        <f t="shared" si="15"/>
        <v>600000</v>
      </c>
      <c r="R107" s="130">
        <f t="shared" si="17"/>
        <v>600000</v>
      </c>
      <c r="S107" s="130">
        <v>1</v>
      </c>
      <c r="T107" s="136">
        <v>600000</v>
      </c>
      <c r="U107" s="136"/>
      <c r="V107" s="136"/>
      <c r="W107" s="136">
        <f t="shared" si="16"/>
        <v>600000</v>
      </c>
      <c r="X107" s="100" t="s">
        <v>1229</v>
      </c>
      <c r="Y107" s="100" t="s">
        <v>1230</v>
      </c>
      <c r="Z107" s="100" t="s">
        <v>412</v>
      </c>
      <c r="AA107" s="100" t="s">
        <v>111</v>
      </c>
      <c r="AB107" s="99" t="s">
        <v>69</v>
      </c>
      <c r="AC107" s="129" t="s">
        <v>99</v>
      </c>
      <c r="AD107" s="100" t="s">
        <v>840</v>
      </c>
      <c r="AE107" s="100" t="s">
        <v>1198</v>
      </c>
      <c r="AF107" s="100" t="s">
        <v>1231</v>
      </c>
      <c r="AG107" s="100" t="s">
        <v>1028</v>
      </c>
      <c r="AH107" s="100" t="s">
        <v>1232</v>
      </c>
      <c r="AI107" s="100" t="s">
        <v>1233</v>
      </c>
      <c r="AJ107" s="100">
        <v>7577</v>
      </c>
      <c r="AK107" s="100">
        <v>2100000000</v>
      </c>
      <c r="AL107" s="100">
        <v>2100000000</v>
      </c>
      <c r="AM107" s="100" t="s">
        <v>100</v>
      </c>
      <c r="AN107" s="100" t="s">
        <v>100</v>
      </c>
      <c r="AO107" s="135">
        <f t="shared" si="19"/>
        <v>1</v>
      </c>
      <c r="AP107" s="135">
        <f t="shared" si="20"/>
        <v>600000</v>
      </c>
      <c r="AQ107" s="31"/>
      <c r="AR107" s="31"/>
      <c r="AS107" s="31"/>
      <c r="AT107" s="31"/>
      <c r="AU107" s="100" t="s">
        <v>49</v>
      </c>
      <c r="AV107" s="100">
        <v>19151</v>
      </c>
      <c r="AW107" s="99" t="s">
        <v>857</v>
      </c>
      <c r="AX107" s="99" t="s">
        <v>858</v>
      </c>
      <c r="AY107" s="99" t="s">
        <v>853</v>
      </c>
      <c r="AZ107" s="116" t="s">
        <v>749</v>
      </c>
      <c r="BA107" s="146" t="s">
        <v>50</v>
      </c>
      <c r="BB107" s="100" t="s">
        <v>50</v>
      </c>
      <c r="BC107" s="100" t="s">
        <v>861</v>
      </c>
      <c r="BD107" s="100" t="s">
        <v>50</v>
      </c>
      <c r="BE107" s="100" t="s">
        <v>1234</v>
      </c>
      <c r="BF107" s="100" t="s">
        <v>1234</v>
      </c>
      <c r="BG107" s="145" t="s">
        <v>1294</v>
      </c>
      <c r="BH107" s="160"/>
      <c r="BI107" s="160"/>
      <c r="BJ107" s="100"/>
      <c r="BK107" s="100"/>
      <c r="BL107" s="342"/>
      <c r="BM107" s="132"/>
      <c r="BN107" s="132"/>
      <c r="BR107" s="366"/>
      <c r="BS107" s="366"/>
      <c r="BT107" s="366"/>
      <c r="BU107" s="366"/>
      <c r="BV107" s="366"/>
      <c r="BW107" s="78"/>
      <c r="BX107" s="78"/>
      <c r="BY107" s="78"/>
      <c r="BZ107" s="78"/>
      <c r="CA107" s="78"/>
    </row>
    <row r="108" spans="1:79" s="134" customFormat="1" ht="72" hidden="1" customHeight="1">
      <c r="A108" s="89">
        <v>2</v>
      </c>
      <c r="B108" s="92">
        <v>184</v>
      </c>
      <c r="C108" s="100" t="s">
        <v>1888</v>
      </c>
      <c r="D108" s="166" t="s">
        <v>1515</v>
      </c>
      <c r="E108" s="100" t="s">
        <v>1210</v>
      </c>
      <c r="F108" s="100">
        <v>2</v>
      </c>
      <c r="G108" s="31">
        <v>76</v>
      </c>
      <c r="H108" s="100" t="s">
        <v>818</v>
      </c>
      <c r="I108" s="99">
        <v>180</v>
      </c>
      <c r="J108" s="99">
        <v>1</v>
      </c>
      <c r="K108" s="144" t="s">
        <v>819</v>
      </c>
      <c r="L108" s="43">
        <v>987900</v>
      </c>
      <c r="M108" s="144">
        <v>1</v>
      </c>
      <c r="N108" s="142">
        <v>987900</v>
      </c>
      <c r="O108" s="64"/>
      <c r="P108" s="64"/>
      <c r="Q108" s="136">
        <f t="shared" si="15"/>
        <v>987900</v>
      </c>
      <c r="R108" s="130">
        <f t="shared" si="17"/>
        <v>987900</v>
      </c>
      <c r="S108" s="130">
        <v>1</v>
      </c>
      <c r="T108" s="136">
        <v>987900</v>
      </c>
      <c r="U108" s="136"/>
      <c r="V108" s="136"/>
      <c r="W108" s="136">
        <f t="shared" si="16"/>
        <v>987900</v>
      </c>
      <c r="X108" s="100" t="s">
        <v>1235</v>
      </c>
      <c r="Y108" s="100" t="s">
        <v>1236</v>
      </c>
      <c r="Z108" s="100" t="s">
        <v>140</v>
      </c>
      <c r="AA108" s="100" t="s">
        <v>127</v>
      </c>
      <c r="AB108" s="99" t="s">
        <v>69</v>
      </c>
      <c r="AC108" s="129" t="s">
        <v>99</v>
      </c>
      <c r="AD108" s="100" t="s">
        <v>840</v>
      </c>
      <c r="AE108" s="100" t="s">
        <v>824</v>
      </c>
      <c r="AF108" s="100" t="s">
        <v>1225</v>
      </c>
      <c r="AG108" s="100" t="s">
        <v>1237</v>
      </c>
      <c r="AH108" s="100" t="s">
        <v>1238</v>
      </c>
      <c r="AI108" s="100" t="s">
        <v>1239</v>
      </c>
      <c r="AJ108" s="100">
        <v>7358</v>
      </c>
      <c r="AK108" s="100"/>
      <c r="AL108" s="100"/>
      <c r="AM108" s="100" t="s">
        <v>100</v>
      </c>
      <c r="AN108" s="100" t="s">
        <v>100</v>
      </c>
      <c r="AO108" s="135">
        <f t="shared" si="19"/>
        <v>1</v>
      </c>
      <c r="AP108" s="135">
        <f t="shared" si="20"/>
        <v>987900</v>
      </c>
      <c r="AQ108" s="31"/>
      <c r="AR108" s="31"/>
      <c r="AS108" s="31"/>
      <c r="AT108" s="31"/>
      <c r="AU108" s="100" t="s">
        <v>49</v>
      </c>
      <c r="AV108" s="100">
        <v>19151</v>
      </c>
      <c r="AW108" s="99" t="s">
        <v>830</v>
      </c>
      <c r="AX108" s="99" t="s">
        <v>845</v>
      </c>
      <c r="AY108" s="99" t="s">
        <v>831</v>
      </c>
      <c r="AZ108" s="116" t="s">
        <v>738</v>
      </c>
      <c r="BA108" s="100"/>
      <c r="BB108" s="100"/>
      <c r="BC108" s="100"/>
      <c r="BD108" s="100"/>
      <c r="BE108" s="100" t="s">
        <v>1192</v>
      </c>
      <c r="BF108" s="100"/>
      <c r="BG108" s="145" t="s">
        <v>1294</v>
      </c>
      <c r="BH108" s="160"/>
      <c r="BI108" s="160"/>
      <c r="BJ108" s="100"/>
      <c r="BK108" s="100"/>
      <c r="BL108" s="342"/>
      <c r="BM108" s="132"/>
      <c r="BN108" s="132"/>
      <c r="BR108" s="366"/>
      <c r="BS108" s="366"/>
      <c r="BT108" s="366"/>
      <c r="BU108" s="366"/>
      <c r="BV108" s="366"/>
      <c r="BW108" s="78"/>
      <c r="BX108" s="78"/>
      <c r="BY108" s="78"/>
      <c r="BZ108" s="78"/>
      <c r="CA108" s="78"/>
    </row>
    <row r="109" spans="1:79" s="134" customFormat="1" ht="72" hidden="1" customHeight="1">
      <c r="A109" s="89">
        <v>2</v>
      </c>
      <c r="B109" s="92">
        <v>185</v>
      </c>
      <c r="C109" s="100" t="s">
        <v>1887</v>
      </c>
      <c r="D109" s="166" t="s">
        <v>1510</v>
      </c>
      <c r="E109" s="100" t="s">
        <v>1210</v>
      </c>
      <c r="F109" s="100">
        <v>2</v>
      </c>
      <c r="G109" s="31">
        <v>76</v>
      </c>
      <c r="H109" s="100" t="s">
        <v>818</v>
      </c>
      <c r="I109" s="99">
        <v>180</v>
      </c>
      <c r="J109" s="99">
        <v>1</v>
      </c>
      <c r="K109" s="144" t="s">
        <v>819</v>
      </c>
      <c r="L109" s="43">
        <v>987900</v>
      </c>
      <c r="M109" s="144">
        <v>1</v>
      </c>
      <c r="N109" s="142">
        <v>987900</v>
      </c>
      <c r="O109" s="64"/>
      <c r="P109" s="64"/>
      <c r="Q109" s="136">
        <f t="shared" si="15"/>
        <v>987900</v>
      </c>
      <c r="R109" s="130">
        <f t="shared" si="17"/>
        <v>987900</v>
      </c>
      <c r="S109" s="130">
        <v>1</v>
      </c>
      <c r="T109" s="136">
        <v>987900</v>
      </c>
      <c r="U109" s="136"/>
      <c r="V109" s="136"/>
      <c r="W109" s="136">
        <f t="shared" si="16"/>
        <v>987900</v>
      </c>
      <c r="X109" s="100" t="s">
        <v>1240</v>
      </c>
      <c r="Y109" s="100" t="s">
        <v>210</v>
      </c>
      <c r="Z109" s="100" t="s">
        <v>209</v>
      </c>
      <c r="AA109" s="100" t="s">
        <v>127</v>
      </c>
      <c r="AB109" s="99" t="s">
        <v>69</v>
      </c>
      <c r="AC109" s="129" t="s">
        <v>99</v>
      </c>
      <c r="AD109" s="100" t="s">
        <v>840</v>
      </c>
      <c r="AE109" s="100" t="s">
        <v>824</v>
      </c>
      <c r="AF109" s="33" t="s">
        <v>1216</v>
      </c>
      <c r="AG109" s="100" t="s">
        <v>1028</v>
      </c>
      <c r="AH109" s="100" t="s">
        <v>1213</v>
      </c>
      <c r="AI109" s="100" t="s">
        <v>1214</v>
      </c>
      <c r="AJ109" s="100">
        <v>7341</v>
      </c>
      <c r="AK109" s="100"/>
      <c r="AL109" s="100"/>
      <c r="AM109" s="100" t="s">
        <v>100</v>
      </c>
      <c r="AN109" s="100" t="s">
        <v>100</v>
      </c>
      <c r="AO109" s="135">
        <f t="shared" si="19"/>
        <v>1</v>
      </c>
      <c r="AP109" s="135">
        <f t="shared" si="20"/>
        <v>987900</v>
      </c>
      <c r="AQ109" s="31"/>
      <c r="AR109" s="31"/>
      <c r="AS109" s="31"/>
      <c r="AT109" s="31"/>
      <c r="AU109" s="100" t="s">
        <v>49</v>
      </c>
      <c r="AV109" s="100">
        <v>19151</v>
      </c>
      <c r="AW109" s="99" t="s">
        <v>830</v>
      </c>
      <c r="AX109" s="99" t="s">
        <v>845</v>
      </c>
      <c r="AY109" s="99" t="s">
        <v>831</v>
      </c>
      <c r="AZ109" s="116" t="s">
        <v>730</v>
      </c>
      <c r="BA109" s="146" t="s">
        <v>50</v>
      </c>
      <c r="BB109" s="100" t="s">
        <v>50</v>
      </c>
      <c r="BC109" s="100" t="s">
        <v>861</v>
      </c>
      <c r="BD109" s="100" t="s">
        <v>50</v>
      </c>
      <c r="BE109" s="100" t="s">
        <v>1192</v>
      </c>
      <c r="BF109" s="100"/>
      <c r="BG109" s="145" t="s">
        <v>1294</v>
      </c>
      <c r="BH109" s="160"/>
      <c r="BI109" s="160"/>
      <c r="BJ109" s="100"/>
      <c r="BK109" s="100" t="s">
        <v>1911</v>
      </c>
      <c r="BL109" s="342" t="s">
        <v>1921</v>
      </c>
      <c r="BM109" s="132"/>
      <c r="BN109" s="132"/>
      <c r="BR109" s="366"/>
      <c r="BS109" s="366"/>
      <c r="BT109" s="366"/>
      <c r="BU109" s="366"/>
      <c r="BV109" s="366"/>
      <c r="BW109" s="78"/>
      <c r="BX109" s="78"/>
      <c r="BY109" s="78"/>
      <c r="BZ109" s="78"/>
      <c r="CA109" s="78"/>
    </row>
    <row r="110" spans="1:79" s="134" customFormat="1" ht="72" hidden="1" customHeight="1">
      <c r="A110" s="89">
        <v>2</v>
      </c>
      <c r="B110" s="92">
        <v>186</v>
      </c>
      <c r="C110" s="100" t="s">
        <v>1891</v>
      </c>
      <c r="D110" s="166" t="s">
        <v>1519</v>
      </c>
      <c r="E110" s="100" t="s">
        <v>1210</v>
      </c>
      <c r="F110" s="100">
        <v>2</v>
      </c>
      <c r="G110" s="31">
        <v>76</v>
      </c>
      <c r="H110" s="100" t="s">
        <v>818</v>
      </c>
      <c r="I110" s="99">
        <v>180</v>
      </c>
      <c r="J110" s="99">
        <v>1</v>
      </c>
      <c r="K110" s="144" t="s">
        <v>819</v>
      </c>
      <c r="L110" s="43">
        <v>987900</v>
      </c>
      <c r="M110" s="144">
        <v>1</v>
      </c>
      <c r="N110" s="142">
        <v>987900</v>
      </c>
      <c r="O110" s="64"/>
      <c r="P110" s="64"/>
      <c r="Q110" s="136">
        <f t="shared" si="15"/>
        <v>987900</v>
      </c>
      <c r="R110" s="130">
        <f t="shared" si="17"/>
        <v>987900</v>
      </c>
      <c r="S110" s="130">
        <v>1</v>
      </c>
      <c r="T110" s="136">
        <v>987900</v>
      </c>
      <c r="U110" s="136"/>
      <c r="V110" s="136"/>
      <c r="W110" s="136">
        <f t="shared" si="16"/>
        <v>987900</v>
      </c>
      <c r="X110" s="100" t="s">
        <v>1241</v>
      </c>
      <c r="Y110" s="100" t="s">
        <v>1242</v>
      </c>
      <c r="Z110" s="100" t="s">
        <v>211</v>
      </c>
      <c r="AA110" s="100" t="s">
        <v>127</v>
      </c>
      <c r="AB110" s="99" t="s">
        <v>69</v>
      </c>
      <c r="AC110" s="129" t="s">
        <v>99</v>
      </c>
      <c r="AD110" s="100" t="s">
        <v>840</v>
      </c>
      <c r="AE110" s="100" t="s">
        <v>824</v>
      </c>
      <c r="AF110" s="33" t="s">
        <v>1216</v>
      </c>
      <c r="AG110" s="100" t="s">
        <v>1028</v>
      </c>
      <c r="AH110" s="100"/>
      <c r="AI110" s="100" t="s">
        <v>1243</v>
      </c>
      <c r="AJ110" s="100">
        <v>7362</v>
      </c>
      <c r="AK110" s="100"/>
      <c r="AL110" s="100"/>
      <c r="AM110" s="100" t="s">
        <v>100</v>
      </c>
      <c r="AN110" s="100" t="s">
        <v>100</v>
      </c>
      <c r="AO110" s="135">
        <f t="shared" si="19"/>
        <v>1</v>
      </c>
      <c r="AP110" s="135">
        <f t="shared" si="20"/>
        <v>987900</v>
      </c>
      <c r="AQ110" s="31"/>
      <c r="AR110" s="31"/>
      <c r="AS110" s="31"/>
      <c r="AT110" s="31"/>
      <c r="AU110" s="100" t="s">
        <v>49</v>
      </c>
      <c r="AV110" s="100">
        <v>19151</v>
      </c>
      <c r="AW110" s="99" t="s">
        <v>830</v>
      </c>
      <c r="AX110" s="99" t="s">
        <v>845</v>
      </c>
      <c r="AY110" s="99" t="s">
        <v>831</v>
      </c>
      <c r="AZ110" s="116" t="s">
        <v>741</v>
      </c>
      <c r="BA110" s="146" t="s">
        <v>50</v>
      </c>
      <c r="BB110" s="100" t="s">
        <v>403</v>
      </c>
      <c r="BC110" s="100" t="s">
        <v>861</v>
      </c>
      <c r="BD110" s="100" t="s">
        <v>50</v>
      </c>
      <c r="BE110" s="100"/>
      <c r="BF110" s="100"/>
      <c r="BG110" s="145" t="s">
        <v>1294</v>
      </c>
      <c r="BH110" s="160"/>
      <c r="BI110" s="160"/>
      <c r="BJ110" s="100"/>
      <c r="BK110" s="100" t="s">
        <v>1920</v>
      </c>
      <c r="BL110" s="342" t="s">
        <v>1921</v>
      </c>
      <c r="BM110" s="132"/>
      <c r="BN110" s="132"/>
      <c r="BR110" s="366"/>
      <c r="BS110" s="366"/>
      <c r="BT110" s="366"/>
      <c r="BU110" s="366"/>
      <c r="BV110" s="366"/>
      <c r="BW110" s="78"/>
      <c r="BX110" s="78"/>
      <c r="BY110" s="78"/>
      <c r="BZ110" s="78"/>
      <c r="CA110" s="78"/>
    </row>
    <row r="111" spans="1:79" s="134" customFormat="1" ht="72" hidden="1" customHeight="1">
      <c r="A111" s="89">
        <v>2</v>
      </c>
      <c r="B111" s="92">
        <v>187</v>
      </c>
      <c r="C111" s="100" t="s">
        <v>1891</v>
      </c>
      <c r="D111" s="166" t="s">
        <v>1517</v>
      </c>
      <c r="E111" s="100" t="s">
        <v>1210</v>
      </c>
      <c r="F111" s="100">
        <v>2</v>
      </c>
      <c r="G111" s="31">
        <v>76</v>
      </c>
      <c r="H111" s="100" t="s">
        <v>818</v>
      </c>
      <c r="I111" s="99">
        <v>180</v>
      </c>
      <c r="J111" s="99">
        <v>1</v>
      </c>
      <c r="K111" s="144" t="s">
        <v>819</v>
      </c>
      <c r="L111" s="43">
        <v>987900</v>
      </c>
      <c r="M111" s="144">
        <v>1</v>
      </c>
      <c r="N111" s="142">
        <v>987900</v>
      </c>
      <c r="O111" s="64"/>
      <c r="P111" s="64"/>
      <c r="Q111" s="136">
        <f t="shared" si="15"/>
        <v>987900</v>
      </c>
      <c r="R111" s="130">
        <f t="shared" si="17"/>
        <v>987900</v>
      </c>
      <c r="S111" s="130">
        <v>1</v>
      </c>
      <c r="T111" s="136">
        <v>987900</v>
      </c>
      <c r="U111" s="136"/>
      <c r="V111" s="136"/>
      <c r="W111" s="136">
        <f t="shared" si="16"/>
        <v>987900</v>
      </c>
      <c r="X111" s="100" t="s">
        <v>1244</v>
      </c>
      <c r="Y111" s="100" t="s">
        <v>244</v>
      </c>
      <c r="Z111" s="100" t="s">
        <v>140</v>
      </c>
      <c r="AA111" s="100" t="s">
        <v>127</v>
      </c>
      <c r="AB111" s="99" t="s">
        <v>69</v>
      </c>
      <c r="AC111" s="129" t="s">
        <v>99</v>
      </c>
      <c r="AD111" s="100" t="s">
        <v>840</v>
      </c>
      <c r="AE111" s="100" t="s">
        <v>824</v>
      </c>
      <c r="AF111" s="33" t="s">
        <v>1216</v>
      </c>
      <c r="AG111" s="100" t="s">
        <v>1028</v>
      </c>
      <c r="AH111" s="100" t="s">
        <v>1201</v>
      </c>
      <c r="AI111" s="100" t="s">
        <v>1214</v>
      </c>
      <c r="AJ111" s="100">
        <v>7269</v>
      </c>
      <c r="AK111" s="100"/>
      <c r="AL111" s="100"/>
      <c r="AM111" s="100" t="s">
        <v>100</v>
      </c>
      <c r="AN111" s="100" t="s">
        <v>100</v>
      </c>
      <c r="AO111" s="135">
        <f t="shared" si="19"/>
        <v>1</v>
      </c>
      <c r="AP111" s="135">
        <f t="shared" si="20"/>
        <v>987900</v>
      </c>
      <c r="AQ111" s="31"/>
      <c r="AR111" s="31"/>
      <c r="AS111" s="31"/>
      <c r="AT111" s="31"/>
      <c r="AU111" s="100" t="s">
        <v>49</v>
      </c>
      <c r="AV111" s="100">
        <v>19151</v>
      </c>
      <c r="AW111" s="99" t="s">
        <v>830</v>
      </c>
      <c r="AX111" s="99" t="s">
        <v>845</v>
      </c>
      <c r="AY111" s="99" t="s">
        <v>831</v>
      </c>
      <c r="AZ111" s="116" t="s">
        <v>739</v>
      </c>
      <c r="BA111" s="146" t="s">
        <v>50</v>
      </c>
      <c r="BB111" s="100" t="s">
        <v>50</v>
      </c>
      <c r="BC111" s="100" t="s">
        <v>861</v>
      </c>
      <c r="BD111" s="100" t="s">
        <v>50</v>
      </c>
      <c r="BE111" s="100" t="s">
        <v>1192</v>
      </c>
      <c r="BF111" s="100"/>
      <c r="BG111" s="145" t="s">
        <v>1294</v>
      </c>
      <c r="BH111" s="160"/>
      <c r="BI111" s="160"/>
      <c r="BJ111" s="100"/>
      <c r="BK111" s="100" t="s">
        <v>1918</v>
      </c>
      <c r="BL111" s="342" t="s">
        <v>1919</v>
      </c>
      <c r="BM111" s="132"/>
      <c r="BN111" s="132"/>
      <c r="BR111" s="366"/>
      <c r="BS111" s="366"/>
      <c r="BT111" s="366"/>
      <c r="BU111" s="366"/>
      <c r="BV111" s="366"/>
      <c r="BW111" s="78"/>
      <c r="BX111" s="78"/>
      <c r="BY111" s="78"/>
      <c r="BZ111" s="78"/>
      <c r="CA111" s="78"/>
    </row>
    <row r="112" spans="1:79" s="134" customFormat="1" ht="72" hidden="1" customHeight="1">
      <c r="A112" s="89">
        <v>2</v>
      </c>
      <c r="B112" s="92">
        <v>188</v>
      </c>
      <c r="C112" s="100" t="s">
        <v>1888</v>
      </c>
      <c r="D112" s="166" t="s">
        <v>1511</v>
      </c>
      <c r="E112" s="100" t="s">
        <v>1210</v>
      </c>
      <c r="F112" s="100">
        <v>2</v>
      </c>
      <c r="G112" s="31">
        <v>76</v>
      </c>
      <c r="H112" s="100" t="s">
        <v>818</v>
      </c>
      <c r="I112" s="99">
        <v>180</v>
      </c>
      <c r="J112" s="99">
        <v>1</v>
      </c>
      <c r="K112" s="144" t="s">
        <v>819</v>
      </c>
      <c r="L112" s="43">
        <v>987900</v>
      </c>
      <c r="M112" s="144">
        <v>1</v>
      </c>
      <c r="N112" s="142">
        <v>987900</v>
      </c>
      <c r="O112" s="64"/>
      <c r="P112" s="64"/>
      <c r="Q112" s="136">
        <f t="shared" si="15"/>
        <v>987900</v>
      </c>
      <c r="R112" s="130">
        <f t="shared" si="17"/>
        <v>987900</v>
      </c>
      <c r="S112" s="130">
        <v>1</v>
      </c>
      <c r="T112" s="136">
        <v>987900</v>
      </c>
      <c r="U112" s="136"/>
      <c r="V112" s="136"/>
      <c r="W112" s="136">
        <f t="shared" si="16"/>
        <v>987900</v>
      </c>
      <c r="X112" s="100" t="s">
        <v>1245</v>
      </c>
      <c r="Y112" s="100" t="s">
        <v>208</v>
      </c>
      <c r="Z112" s="100" t="s">
        <v>209</v>
      </c>
      <c r="AA112" s="100" t="s">
        <v>127</v>
      </c>
      <c r="AB112" s="99" t="s">
        <v>69</v>
      </c>
      <c r="AC112" s="129" t="s">
        <v>99</v>
      </c>
      <c r="AD112" s="100" t="s">
        <v>840</v>
      </c>
      <c r="AE112" s="100" t="s">
        <v>824</v>
      </c>
      <c r="AF112" s="33" t="s">
        <v>1216</v>
      </c>
      <c r="AG112" s="100" t="s">
        <v>1028</v>
      </c>
      <c r="AH112" s="100" t="s">
        <v>1213</v>
      </c>
      <c r="AI112" s="100" t="s">
        <v>1214</v>
      </c>
      <c r="AJ112" s="100">
        <v>7359</v>
      </c>
      <c r="AK112" s="100">
        <v>2100000000</v>
      </c>
      <c r="AL112" s="100">
        <v>2100000000</v>
      </c>
      <c r="AM112" s="100" t="s">
        <v>100</v>
      </c>
      <c r="AN112" s="100" t="s">
        <v>100</v>
      </c>
      <c r="AO112" s="135">
        <f t="shared" si="19"/>
        <v>1</v>
      </c>
      <c r="AP112" s="135">
        <f t="shared" si="20"/>
        <v>987900</v>
      </c>
      <c r="AQ112" s="31"/>
      <c r="AR112" s="31"/>
      <c r="AS112" s="31"/>
      <c r="AT112" s="31"/>
      <c r="AU112" s="100" t="s">
        <v>49</v>
      </c>
      <c r="AV112" s="100">
        <v>19151</v>
      </c>
      <c r="AW112" s="99" t="s">
        <v>830</v>
      </c>
      <c r="AX112" s="99" t="s">
        <v>845</v>
      </c>
      <c r="AY112" s="99" t="s">
        <v>831</v>
      </c>
      <c r="AZ112" s="116" t="s">
        <v>732</v>
      </c>
      <c r="BA112" s="146" t="s">
        <v>403</v>
      </c>
      <c r="BB112" s="100" t="s">
        <v>50</v>
      </c>
      <c r="BC112" s="100" t="s">
        <v>861</v>
      </c>
      <c r="BD112" s="100" t="s">
        <v>50</v>
      </c>
      <c r="BE112" s="100"/>
      <c r="BF112" s="100"/>
      <c r="BG112" s="145" t="s">
        <v>1294</v>
      </c>
      <c r="BH112" s="160"/>
      <c r="BI112" s="160"/>
      <c r="BJ112" s="100"/>
      <c r="BK112" s="100" t="s">
        <v>1912</v>
      </c>
      <c r="BL112" s="342" t="s">
        <v>1921</v>
      </c>
      <c r="BM112" s="132"/>
      <c r="BN112" s="132"/>
      <c r="BR112" s="366"/>
      <c r="BS112" s="366"/>
      <c r="BT112" s="366"/>
      <c r="BU112" s="366"/>
      <c r="BV112" s="366"/>
      <c r="BW112" s="78"/>
      <c r="BX112" s="78"/>
      <c r="BY112" s="78"/>
      <c r="BZ112" s="78"/>
      <c r="CA112" s="78"/>
    </row>
    <row r="113" spans="1:79" s="134" customFormat="1" ht="72" hidden="1" customHeight="1">
      <c r="A113" s="89">
        <v>2</v>
      </c>
      <c r="B113" s="92">
        <v>189</v>
      </c>
      <c r="C113" s="100" t="s">
        <v>1887</v>
      </c>
      <c r="D113" s="166" t="s">
        <v>1512</v>
      </c>
      <c r="E113" s="100" t="s">
        <v>1210</v>
      </c>
      <c r="F113" s="100">
        <v>2</v>
      </c>
      <c r="G113" s="31">
        <v>76</v>
      </c>
      <c r="H113" s="100" t="s">
        <v>818</v>
      </c>
      <c r="I113" s="99">
        <v>180</v>
      </c>
      <c r="J113" s="99">
        <v>1</v>
      </c>
      <c r="K113" s="144" t="s">
        <v>819</v>
      </c>
      <c r="L113" s="43">
        <v>987900</v>
      </c>
      <c r="M113" s="144">
        <v>1</v>
      </c>
      <c r="N113" s="142">
        <v>987900</v>
      </c>
      <c r="O113" s="64"/>
      <c r="P113" s="64"/>
      <c r="Q113" s="136">
        <f t="shared" si="15"/>
        <v>987900</v>
      </c>
      <c r="R113" s="130">
        <f t="shared" si="17"/>
        <v>987900</v>
      </c>
      <c r="S113" s="130">
        <v>1</v>
      </c>
      <c r="T113" s="136">
        <v>987900</v>
      </c>
      <c r="U113" s="136"/>
      <c r="V113" s="136"/>
      <c r="W113" s="136">
        <f t="shared" si="16"/>
        <v>987900</v>
      </c>
      <c r="X113" s="100" t="s">
        <v>1246</v>
      </c>
      <c r="Y113" s="100" t="s">
        <v>208</v>
      </c>
      <c r="Z113" s="100" t="s">
        <v>209</v>
      </c>
      <c r="AA113" s="100" t="s">
        <v>127</v>
      </c>
      <c r="AB113" s="99" t="s">
        <v>69</v>
      </c>
      <c r="AC113" s="129" t="s">
        <v>99</v>
      </c>
      <c r="AD113" s="100" t="s">
        <v>840</v>
      </c>
      <c r="AE113" s="100" t="s">
        <v>824</v>
      </c>
      <c r="AF113" s="33" t="s">
        <v>1212</v>
      </c>
      <c r="AG113" s="100" t="s">
        <v>1028</v>
      </c>
      <c r="AH113" s="100" t="s">
        <v>1201</v>
      </c>
      <c r="AI113" s="100" t="s">
        <v>1214</v>
      </c>
      <c r="AJ113" s="100">
        <v>7272</v>
      </c>
      <c r="AK113" s="100"/>
      <c r="AL113" s="100"/>
      <c r="AM113" s="100" t="s">
        <v>100</v>
      </c>
      <c r="AN113" s="100" t="s">
        <v>100</v>
      </c>
      <c r="AO113" s="135">
        <f t="shared" si="19"/>
        <v>1</v>
      </c>
      <c r="AP113" s="135">
        <f t="shared" si="20"/>
        <v>987900</v>
      </c>
      <c r="AQ113" s="31"/>
      <c r="AR113" s="31"/>
      <c r="AS113" s="31"/>
      <c r="AT113" s="31"/>
      <c r="AU113" s="100" t="s">
        <v>49</v>
      </c>
      <c r="AV113" s="100">
        <v>19151</v>
      </c>
      <c r="AW113" s="99" t="s">
        <v>830</v>
      </c>
      <c r="AX113" s="99" t="s">
        <v>845</v>
      </c>
      <c r="AY113" s="99" t="s">
        <v>831</v>
      </c>
      <c r="AZ113" s="116" t="s">
        <v>733</v>
      </c>
      <c r="BA113" s="146" t="s">
        <v>403</v>
      </c>
      <c r="BB113" s="100" t="s">
        <v>50</v>
      </c>
      <c r="BC113" s="100" t="s">
        <v>861</v>
      </c>
      <c r="BD113" s="100" t="s">
        <v>50</v>
      </c>
      <c r="BE113" s="100"/>
      <c r="BF113" s="100"/>
      <c r="BG113" s="145" t="s">
        <v>1294</v>
      </c>
      <c r="BH113" s="160"/>
      <c r="BI113" s="160"/>
      <c r="BJ113" s="100"/>
      <c r="BK113" s="100"/>
      <c r="BL113" s="342"/>
      <c r="BM113" s="132"/>
      <c r="BN113" s="132"/>
      <c r="BR113" s="366"/>
      <c r="BS113" s="366"/>
      <c r="BT113" s="366"/>
      <c r="BU113" s="366"/>
      <c r="BV113" s="366"/>
      <c r="BW113" s="78"/>
      <c r="BX113" s="78"/>
      <c r="BY113" s="78"/>
      <c r="BZ113" s="78"/>
      <c r="CA113" s="78"/>
    </row>
    <row r="114" spans="1:79" s="134" customFormat="1" ht="72" hidden="1" customHeight="1">
      <c r="A114" s="89">
        <v>2</v>
      </c>
      <c r="B114" s="92">
        <v>196</v>
      </c>
      <c r="C114" s="100" t="s">
        <v>1855</v>
      </c>
      <c r="D114" s="166" t="s">
        <v>1523</v>
      </c>
      <c r="E114" s="100"/>
      <c r="F114" s="100">
        <v>1</v>
      </c>
      <c r="G114" s="31">
        <v>137.75</v>
      </c>
      <c r="H114" s="100" t="s">
        <v>818</v>
      </c>
      <c r="I114" s="99">
        <v>365</v>
      </c>
      <c r="J114" s="99">
        <v>1</v>
      </c>
      <c r="K114" s="144" t="s">
        <v>393</v>
      </c>
      <c r="L114" s="43">
        <v>760000</v>
      </c>
      <c r="M114" s="144">
        <v>1</v>
      </c>
      <c r="N114" s="147">
        <v>760000</v>
      </c>
      <c r="O114" s="90"/>
      <c r="P114" s="64"/>
      <c r="Q114" s="136">
        <f t="shared" si="15"/>
        <v>760000</v>
      </c>
      <c r="R114" s="130">
        <f t="shared" si="17"/>
        <v>760000</v>
      </c>
      <c r="S114" s="130">
        <v>1</v>
      </c>
      <c r="T114" s="136">
        <v>760000</v>
      </c>
      <c r="U114" s="136"/>
      <c r="V114" s="136"/>
      <c r="W114" s="136">
        <f t="shared" si="16"/>
        <v>760000</v>
      </c>
      <c r="X114" s="100" t="s">
        <v>1248</v>
      </c>
      <c r="Y114" s="100" t="s">
        <v>1203</v>
      </c>
      <c r="Z114" s="100" t="s">
        <v>188</v>
      </c>
      <c r="AA114" s="100" t="s">
        <v>111</v>
      </c>
      <c r="AB114" s="99" t="s">
        <v>69</v>
      </c>
      <c r="AC114" s="129" t="s">
        <v>99</v>
      </c>
      <c r="AD114" s="100" t="s">
        <v>840</v>
      </c>
      <c r="AE114" s="100" t="s">
        <v>1189</v>
      </c>
      <c r="AF114" s="100" t="s">
        <v>1249</v>
      </c>
      <c r="AG114" s="100" t="s">
        <v>1250</v>
      </c>
      <c r="AH114" s="100" t="s">
        <v>1029</v>
      </c>
      <c r="AI114" s="100" t="s">
        <v>1251</v>
      </c>
      <c r="AJ114" s="148" t="s">
        <v>1252</v>
      </c>
      <c r="AK114" s="100">
        <v>2100000000</v>
      </c>
      <c r="AL114" s="100">
        <v>2100000000</v>
      </c>
      <c r="AM114" s="100" t="s">
        <v>100</v>
      </c>
      <c r="AN114" s="100" t="s">
        <v>100</v>
      </c>
      <c r="AO114" s="135">
        <f t="shared" si="19"/>
        <v>1</v>
      </c>
      <c r="AP114" s="135">
        <f t="shared" si="20"/>
        <v>760000</v>
      </c>
      <c r="AQ114" s="31"/>
      <c r="AR114" s="31"/>
      <c r="AS114" s="31"/>
      <c r="AT114" s="31"/>
      <c r="AU114" s="100" t="s">
        <v>49</v>
      </c>
      <c r="AV114" s="100">
        <v>19151</v>
      </c>
      <c r="AW114" s="99" t="s">
        <v>876</v>
      </c>
      <c r="AX114" s="99" t="s">
        <v>1199</v>
      </c>
      <c r="AY114" s="99" t="s">
        <v>843</v>
      </c>
      <c r="AZ114" s="116" t="s">
        <v>748</v>
      </c>
      <c r="BA114" s="146" t="s">
        <v>50</v>
      </c>
      <c r="BB114" s="100" t="s">
        <v>50</v>
      </c>
      <c r="BC114" s="100" t="s">
        <v>861</v>
      </c>
      <c r="BD114" s="100" t="s">
        <v>50</v>
      </c>
      <c r="BE114" s="100"/>
      <c r="BF114" s="100"/>
      <c r="BG114" s="145" t="s">
        <v>1294</v>
      </c>
      <c r="BH114" s="160"/>
      <c r="BI114" s="160"/>
      <c r="BJ114" s="100"/>
      <c r="BK114" s="100"/>
      <c r="BL114" s="342"/>
      <c r="BM114" s="132"/>
      <c r="BN114" s="132"/>
      <c r="BR114" s="366"/>
      <c r="BS114" s="366"/>
      <c r="BT114" s="366"/>
      <c r="BU114" s="366"/>
      <c r="BV114" s="366"/>
      <c r="BW114" s="78"/>
      <c r="BX114" s="78"/>
      <c r="BY114" s="78"/>
      <c r="BZ114" s="78"/>
      <c r="CA114" s="78"/>
    </row>
    <row r="115" spans="1:79" s="134" customFormat="1" ht="72" hidden="1" customHeight="1">
      <c r="A115" s="89">
        <v>2</v>
      </c>
      <c r="B115" s="92">
        <v>198</v>
      </c>
      <c r="C115" s="100" t="s">
        <v>1892</v>
      </c>
      <c r="D115" s="166" t="s">
        <v>1525</v>
      </c>
      <c r="E115" s="154"/>
      <c r="F115" s="100">
        <v>2</v>
      </c>
      <c r="G115" s="31">
        <v>75</v>
      </c>
      <c r="H115" s="100" t="s">
        <v>818</v>
      </c>
      <c r="I115" s="99">
        <v>365</v>
      </c>
      <c r="J115" s="99">
        <v>1</v>
      </c>
      <c r="K115" s="144" t="s">
        <v>393</v>
      </c>
      <c r="L115" s="43">
        <v>550000</v>
      </c>
      <c r="M115" s="144">
        <v>1</v>
      </c>
      <c r="N115" s="147">
        <v>550000</v>
      </c>
      <c r="O115" s="90"/>
      <c r="P115" s="64"/>
      <c r="Q115" s="136">
        <f t="shared" si="15"/>
        <v>550000</v>
      </c>
      <c r="R115" s="130">
        <f t="shared" si="17"/>
        <v>550000</v>
      </c>
      <c r="S115" s="130">
        <v>1</v>
      </c>
      <c r="T115" s="136">
        <v>550000</v>
      </c>
      <c r="U115" s="136"/>
      <c r="V115" s="136"/>
      <c r="W115" s="136">
        <f t="shared" si="16"/>
        <v>550000</v>
      </c>
      <c r="X115" s="100" t="s">
        <v>1253</v>
      </c>
      <c r="Y115" s="100" t="s">
        <v>1046</v>
      </c>
      <c r="Z115" s="100" t="s">
        <v>378</v>
      </c>
      <c r="AA115" s="100" t="s">
        <v>111</v>
      </c>
      <c r="AB115" s="99" t="s">
        <v>69</v>
      </c>
      <c r="AC115" s="129" t="s">
        <v>99</v>
      </c>
      <c r="AD115" s="100" t="s">
        <v>840</v>
      </c>
      <c r="AE115" s="100" t="s">
        <v>1254</v>
      </c>
      <c r="AF115" s="100" t="s">
        <v>1255</v>
      </c>
      <c r="AG115" s="100" t="s">
        <v>1028</v>
      </c>
      <c r="AH115" s="100" t="s">
        <v>1029</v>
      </c>
      <c r="AI115" s="100" t="s">
        <v>1045</v>
      </c>
      <c r="AJ115" s="152" t="s">
        <v>1256</v>
      </c>
      <c r="AK115" s="100">
        <v>2100000000</v>
      </c>
      <c r="AL115" s="100">
        <v>2100000000</v>
      </c>
      <c r="AM115" s="100" t="s">
        <v>100</v>
      </c>
      <c r="AN115" s="100" t="s">
        <v>100</v>
      </c>
      <c r="AO115" s="135">
        <f t="shared" si="19"/>
        <v>1</v>
      </c>
      <c r="AP115" s="135">
        <f t="shared" si="20"/>
        <v>550000</v>
      </c>
      <c r="AQ115" s="31"/>
      <c r="AR115" s="31"/>
      <c r="AS115" s="31"/>
      <c r="AT115" s="31"/>
      <c r="AU115" s="100" t="s">
        <v>49</v>
      </c>
      <c r="AV115" s="100">
        <v>19151</v>
      </c>
      <c r="AW115" s="99" t="s">
        <v>851</v>
      </c>
      <c r="AX115" s="99" t="s">
        <v>852</v>
      </c>
      <c r="AY115" s="99" t="s">
        <v>853</v>
      </c>
      <c r="AZ115" s="116" t="s">
        <v>750</v>
      </c>
      <c r="BA115" s="146" t="s">
        <v>50</v>
      </c>
      <c r="BB115" s="100" t="s">
        <v>50</v>
      </c>
      <c r="BC115" s="100" t="s">
        <v>861</v>
      </c>
      <c r="BD115" s="100" t="s">
        <v>50</v>
      </c>
      <c r="BE115" s="100" t="s">
        <v>1234</v>
      </c>
      <c r="BF115" s="100" t="s">
        <v>1234</v>
      </c>
      <c r="BG115" s="145" t="s">
        <v>1294</v>
      </c>
      <c r="BH115" s="160"/>
      <c r="BI115" s="160"/>
      <c r="BJ115" s="100"/>
      <c r="BK115" s="100"/>
      <c r="BL115" s="342"/>
      <c r="BM115" s="132"/>
      <c r="BN115" s="132"/>
      <c r="BR115" s="366"/>
      <c r="BS115" s="366"/>
      <c r="BT115" s="366"/>
      <c r="BU115" s="366"/>
      <c r="BV115" s="366"/>
      <c r="BW115" s="78"/>
      <c r="BX115" s="78"/>
      <c r="BY115" s="78"/>
      <c r="BZ115" s="78"/>
      <c r="CA115" s="78"/>
    </row>
    <row r="116" spans="1:79" s="134" customFormat="1" ht="72" hidden="1" customHeight="1">
      <c r="A116" s="89">
        <v>2</v>
      </c>
      <c r="B116" s="92">
        <v>200</v>
      </c>
      <c r="C116" s="100" t="s">
        <v>1893</v>
      </c>
      <c r="D116" s="166" t="s">
        <v>1513</v>
      </c>
      <c r="E116" s="100" t="s">
        <v>1210</v>
      </c>
      <c r="F116" s="100">
        <v>2</v>
      </c>
      <c r="G116" s="31">
        <v>76</v>
      </c>
      <c r="H116" s="100" t="s">
        <v>818</v>
      </c>
      <c r="I116" s="99">
        <v>180</v>
      </c>
      <c r="J116" s="99">
        <v>1</v>
      </c>
      <c r="K116" s="144" t="s">
        <v>819</v>
      </c>
      <c r="L116" s="43">
        <v>987900</v>
      </c>
      <c r="M116" s="144">
        <v>1</v>
      </c>
      <c r="N116" s="142">
        <v>987900</v>
      </c>
      <c r="O116" s="64"/>
      <c r="P116" s="64"/>
      <c r="Q116" s="136">
        <f t="shared" si="15"/>
        <v>987900</v>
      </c>
      <c r="R116" s="130">
        <f t="shared" si="17"/>
        <v>987900</v>
      </c>
      <c r="S116" s="130">
        <v>1</v>
      </c>
      <c r="T116" s="136">
        <v>987900</v>
      </c>
      <c r="U116" s="136"/>
      <c r="V116" s="136"/>
      <c r="W116" s="136">
        <f t="shared" si="16"/>
        <v>987900</v>
      </c>
      <c r="X116" s="100" t="s">
        <v>1257</v>
      </c>
      <c r="Y116" s="100" t="s">
        <v>208</v>
      </c>
      <c r="Z116" s="100" t="s">
        <v>209</v>
      </c>
      <c r="AA116" s="100" t="s">
        <v>127</v>
      </c>
      <c r="AB116" s="99" t="s">
        <v>69</v>
      </c>
      <c r="AC116" s="129" t="s">
        <v>99</v>
      </c>
      <c r="AD116" s="100" t="s">
        <v>840</v>
      </c>
      <c r="AE116" s="100" t="s">
        <v>824</v>
      </c>
      <c r="AF116" s="33" t="s">
        <v>1216</v>
      </c>
      <c r="AG116" s="100" t="s">
        <v>1028</v>
      </c>
      <c r="AH116" s="100" t="s">
        <v>1258</v>
      </c>
      <c r="AI116" s="100" t="s">
        <v>1259</v>
      </c>
      <c r="AJ116" s="100">
        <v>7333</v>
      </c>
      <c r="AK116" s="100"/>
      <c r="AL116" s="100"/>
      <c r="AM116" s="100" t="s">
        <v>100</v>
      </c>
      <c r="AN116" s="100" t="s">
        <v>100</v>
      </c>
      <c r="AO116" s="135">
        <f t="shared" si="19"/>
        <v>1</v>
      </c>
      <c r="AP116" s="135">
        <f t="shared" si="20"/>
        <v>987900</v>
      </c>
      <c r="AQ116" s="31"/>
      <c r="AR116" s="31"/>
      <c r="AS116" s="31"/>
      <c r="AT116" s="31"/>
      <c r="AU116" s="100" t="s">
        <v>49</v>
      </c>
      <c r="AV116" s="100">
        <v>19151</v>
      </c>
      <c r="AW116" s="99" t="s">
        <v>830</v>
      </c>
      <c r="AX116" s="99" t="s">
        <v>845</v>
      </c>
      <c r="AY116" s="99" t="s">
        <v>831</v>
      </c>
      <c r="AZ116" s="116" t="s">
        <v>734</v>
      </c>
      <c r="BA116" s="146" t="s">
        <v>403</v>
      </c>
      <c r="BB116" s="100" t="s">
        <v>50</v>
      </c>
      <c r="BC116" s="100" t="s">
        <v>861</v>
      </c>
      <c r="BD116" s="100" t="s">
        <v>50</v>
      </c>
      <c r="BE116" s="153"/>
      <c r="BF116" s="153"/>
      <c r="BG116" s="145" t="s">
        <v>1294</v>
      </c>
      <c r="BH116" s="160"/>
      <c r="BI116" s="160"/>
      <c r="BJ116" s="100"/>
      <c r="BK116" s="100"/>
      <c r="BL116" s="342"/>
      <c r="BM116" s="132"/>
      <c r="BN116" s="132"/>
      <c r="BR116" s="366"/>
      <c r="BS116" s="366"/>
      <c r="BT116" s="366"/>
      <c r="BU116" s="366"/>
      <c r="BV116" s="366"/>
      <c r="BW116" s="78"/>
      <c r="BX116" s="78"/>
      <c r="BY116" s="78"/>
      <c r="BZ116" s="78"/>
      <c r="CA116" s="78"/>
    </row>
    <row r="117" spans="1:79" s="134" customFormat="1" ht="72" hidden="1" customHeight="1">
      <c r="A117" s="89">
        <v>2</v>
      </c>
      <c r="B117" s="92">
        <v>201</v>
      </c>
      <c r="C117" s="100" t="s">
        <v>1891</v>
      </c>
      <c r="D117" s="166" t="s">
        <v>1521</v>
      </c>
      <c r="E117" s="100" t="s">
        <v>1210</v>
      </c>
      <c r="F117" s="100">
        <v>2</v>
      </c>
      <c r="G117" s="31">
        <v>76</v>
      </c>
      <c r="H117" s="100" t="s">
        <v>818</v>
      </c>
      <c r="I117" s="99">
        <v>180</v>
      </c>
      <c r="J117" s="99">
        <v>1</v>
      </c>
      <c r="K117" s="144" t="s">
        <v>393</v>
      </c>
      <c r="L117" s="43">
        <v>987900</v>
      </c>
      <c r="M117" s="144">
        <v>1</v>
      </c>
      <c r="N117" s="142">
        <v>987900</v>
      </c>
      <c r="O117" s="64"/>
      <c r="P117" s="64"/>
      <c r="Q117" s="136">
        <f t="shared" si="15"/>
        <v>987900</v>
      </c>
      <c r="R117" s="130">
        <f t="shared" si="17"/>
        <v>987900</v>
      </c>
      <c r="S117" s="130">
        <v>1</v>
      </c>
      <c r="T117" s="136">
        <v>987900</v>
      </c>
      <c r="U117" s="136"/>
      <c r="V117" s="136"/>
      <c r="W117" s="136">
        <f t="shared" si="16"/>
        <v>987900</v>
      </c>
      <c r="X117" s="100" t="s">
        <v>1260</v>
      </c>
      <c r="Y117" s="100" t="s">
        <v>216</v>
      </c>
      <c r="Z117" s="100" t="s">
        <v>217</v>
      </c>
      <c r="AA117" s="100" t="s">
        <v>127</v>
      </c>
      <c r="AB117" s="99" t="s">
        <v>69</v>
      </c>
      <c r="AC117" s="129" t="s">
        <v>99</v>
      </c>
      <c r="AD117" s="100" t="s">
        <v>840</v>
      </c>
      <c r="AE117" s="100" t="s">
        <v>824</v>
      </c>
      <c r="AF117" s="33" t="s">
        <v>1216</v>
      </c>
      <c r="AG117" s="100" t="s">
        <v>1028</v>
      </c>
      <c r="AH117" s="100" t="s">
        <v>1261</v>
      </c>
      <c r="AI117" s="100" t="s">
        <v>1262</v>
      </c>
      <c r="AJ117" s="100">
        <v>7356</v>
      </c>
      <c r="AK117" s="100"/>
      <c r="AL117" s="100"/>
      <c r="AM117" s="100" t="s">
        <v>100</v>
      </c>
      <c r="AN117" s="100" t="s">
        <v>100</v>
      </c>
      <c r="AO117" s="135">
        <f t="shared" si="19"/>
        <v>1</v>
      </c>
      <c r="AP117" s="135">
        <f t="shared" si="20"/>
        <v>987900</v>
      </c>
      <c r="AQ117" s="31"/>
      <c r="AR117" s="31"/>
      <c r="AS117" s="31"/>
      <c r="AT117" s="31"/>
      <c r="AU117" s="100" t="s">
        <v>49</v>
      </c>
      <c r="AV117" s="100">
        <v>19151</v>
      </c>
      <c r="AW117" s="99" t="s">
        <v>830</v>
      </c>
      <c r="AX117" s="99" t="s">
        <v>845</v>
      </c>
      <c r="AY117" s="99" t="s">
        <v>831</v>
      </c>
      <c r="AZ117" s="116" t="s">
        <v>746</v>
      </c>
      <c r="BA117" s="100" t="s">
        <v>50</v>
      </c>
      <c r="BB117" s="100" t="s">
        <v>50</v>
      </c>
      <c r="BC117" s="100" t="s">
        <v>861</v>
      </c>
      <c r="BD117" s="100" t="s">
        <v>50</v>
      </c>
      <c r="BE117" s="100" t="s">
        <v>1192</v>
      </c>
      <c r="BF117" s="100" t="s">
        <v>1197</v>
      </c>
      <c r="BG117" s="145" t="s">
        <v>1294</v>
      </c>
      <c r="BH117" s="160"/>
      <c r="BI117" s="160"/>
      <c r="BJ117" s="100"/>
      <c r="BK117" s="100"/>
      <c r="BL117" s="342"/>
      <c r="BM117" s="132"/>
      <c r="BN117" s="132"/>
      <c r="BR117" s="366"/>
      <c r="BS117" s="366"/>
      <c r="BT117" s="366"/>
      <c r="BU117" s="366"/>
      <c r="BV117" s="366"/>
      <c r="BW117" s="78"/>
      <c r="BX117" s="78"/>
      <c r="BY117" s="78"/>
      <c r="BZ117" s="78"/>
      <c r="CA117" s="78"/>
    </row>
    <row r="118" spans="1:79" s="134" customFormat="1" ht="72" hidden="1" customHeight="1">
      <c r="A118" s="89">
        <v>2</v>
      </c>
      <c r="B118" s="92">
        <v>202</v>
      </c>
      <c r="C118" s="100" t="s">
        <v>1891</v>
      </c>
      <c r="D118" s="166" t="s">
        <v>1514</v>
      </c>
      <c r="E118" s="100" t="s">
        <v>1210</v>
      </c>
      <c r="F118" s="100">
        <v>2</v>
      </c>
      <c r="G118" s="31">
        <v>76</v>
      </c>
      <c r="H118" s="100" t="s">
        <v>818</v>
      </c>
      <c r="I118" s="99">
        <v>180</v>
      </c>
      <c r="J118" s="99">
        <v>1</v>
      </c>
      <c r="K118" s="144" t="s">
        <v>819</v>
      </c>
      <c r="L118" s="43">
        <v>987900</v>
      </c>
      <c r="M118" s="144">
        <v>1</v>
      </c>
      <c r="N118" s="142">
        <v>987900</v>
      </c>
      <c r="O118" s="64"/>
      <c r="P118" s="64"/>
      <c r="Q118" s="136">
        <f t="shared" si="15"/>
        <v>987900</v>
      </c>
      <c r="R118" s="130">
        <f t="shared" si="17"/>
        <v>987900</v>
      </c>
      <c r="S118" s="130">
        <v>1</v>
      </c>
      <c r="T118" s="136">
        <v>987900</v>
      </c>
      <c r="U118" s="136"/>
      <c r="V118" s="136"/>
      <c r="W118" s="136">
        <f t="shared" si="16"/>
        <v>987900</v>
      </c>
      <c r="X118" s="100" t="s">
        <v>1263</v>
      </c>
      <c r="Y118" s="100" t="s">
        <v>212</v>
      </c>
      <c r="Z118" s="100" t="s">
        <v>213</v>
      </c>
      <c r="AA118" s="100" t="s">
        <v>127</v>
      </c>
      <c r="AB118" s="99" t="s">
        <v>69</v>
      </c>
      <c r="AC118" s="129" t="s">
        <v>99</v>
      </c>
      <c r="AD118" s="100" t="s">
        <v>840</v>
      </c>
      <c r="AE118" s="100" t="s">
        <v>824</v>
      </c>
      <c r="AF118" s="33" t="s">
        <v>1216</v>
      </c>
      <c r="AG118" s="100" t="s">
        <v>1028</v>
      </c>
      <c r="AH118" s="100" t="s">
        <v>1264</v>
      </c>
      <c r="AI118" s="100" t="s">
        <v>1265</v>
      </c>
      <c r="AJ118" s="100">
        <v>7338</v>
      </c>
      <c r="AK118" s="100"/>
      <c r="AL118" s="100"/>
      <c r="AM118" s="100" t="s">
        <v>100</v>
      </c>
      <c r="AN118" s="100" t="s">
        <v>100</v>
      </c>
      <c r="AO118" s="135">
        <f t="shared" si="19"/>
        <v>1</v>
      </c>
      <c r="AP118" s="135">
        <f t="shared" si="20"/>
        <v>987900</v>
      </c>
      <c r="AQ118" s="31"/>
      <c r="AR118" s="31"/>
      <c r="AS118" s="31"/>
      <c r="AT118" s="31"/>
      <c r="AU118" s="100" t="s">
        <v>49</v>
      </c>
      <c r="AV118" s="100">
        <v>19151</v>
      </c>
      <c r="AW118" s="99" t="s">
        <v>830</v>
      </c>
      <c r="AX118" s="99" t="s">
        <v>845</v>
      </c>
      <c r="AY118" s="99" t="s">
        <v>831</v>
      </c>
      <c r="AZ118" s="116" t="s">
        <v>735</v>
      </c>
      <c r="BA118" s="146" t="s">
        <v>50</v>
      </c>
      <c r="BB118" s="100" t="s">
        <v>50</v>
      </c>
      <c r="BC118" s="100" t="s">
        <v>861</v>
      </c>
      <c r="BD118" s="100" t="s">
        <v>50</v>
      </c>
      <c r="BE118" s="100"/>
      <c r="BF118" s="100"/>
      <c r="BG118" s="145" t="s">
        <v>1294</v>
      </c>
      <c r="BH118" s="160"/>
      <c r="BI118" s="160"/>
      <c r="BJ118" s="100"/>
      <c r="BK118" s="100" t="s">
        <v>1914</v>
      </c>
      <c r="BL118" s="342" t="s">
        <v>1915</v>
      </c>
      <c r="BM118" s="132"/>
      <c r="BN118" s="132"/>
      <c r="BR118" s="366"/>
      <c r="BS118" s="366"/>
      <c r="BT118" s="366"/>
      <c r="BU118" s="366"/>
      <c r="BV118" s="366"/>
      <c r="BW118" s="78"/>
      <c r="BX118" s="78"/>
      <c r="BY118" s="78"/>
      <c r="BZ118" s="78"/>
      <c r="CA118" s="78"/>
    </row>
    <row r="119" spans="1:79" s="134" customFormat="1" ht="72" hidden="1" customHeight="1">
      <c r="A119" s="89">
        <v>2</v>
      </c>
      <c r="B119" s="92">
        <v>203</v>
      </c>
      <c r="C119" s="100" t="s">
        <v>1894</v>
      </c>
      <c r="D119" s="166" t="s">
        <v>1541</v>
      </c>
      <c r="E119" s="100" t="s">
        <v>1210</v>
      </c>
      <c r="F119" s="100">
        <v>2</v>
      </c>
      <c r="G119" s="31">
        <v>76</v>
      </c>
      <c r="H119" s="100" t="s">
        <v>818</v>
      </c>
      <c r="I119" s="99">
        <v>180</v>
      </c>
      <c r="J119" s="99">
        <v>1</v>
      </c>
      <c r="K119" s="144" t="s">
        <v>819</v>
      </c>
      <c r="L119" s="43">
        <v>987900</v>
      </c>
      <c r="M119" s="144">
        <v>1</v>
      </c>
      <c r="N119" s="142">
        <v>987900</v>
      </c>
      <c r="O119" s="64"/>
      <c r="P119" s="64"/>
      <c r="Q119" s="136">
        <f t="shared" si="15"/>
        <v>987900</v>
      </c>
      <c r="R119" s="130">
        <f t="shared" si="17"/>
        <v>987900</v>
      </c>
      <c r="S119" s="130">
        <v>1</v>
      </c>
      <c r="T119" s="136">
        <v>987900</v>
      </c>
      <c r="U119" s="136"/>
      <c r="V119" s="136"/>
      <c r="W119" s="136">
        <f t="shared" si="16"/>
        <v>987900</v>
      </c>
      <c r="X119" s="100" t="s">
        <v>1266</v>
      </c>
      <c r="Y119" s="100" t="s">
        <v>1267</v>
      </c>
      <c r="Z119" s="100" t="s">
        <v>126</v>
      </c>
      <c r="AA119" s="100" t="s">
        <v>127</v>
      </c>
      <c r="AB119" s="99" t="s">
        <v>69</v>
      </c>
      <c r="AC119" s="99" t="s">
        <v>69</v>
      </c>
      <c r="AD119" s="100" t="s">
        <v>840</v>
      </c>
      <c r="AE119" s="100" t="s">
        <v>824</v>
      </c>
      <c r="AF119" s="100" t="s">
        <v>1268</v>
      </c>
      <c r="AG119" s="100" t="s">
        <v>1269</v>
      </c>
      <c r="AH119" s="100" t="s">
        <v>1200</v>
      </c>
      <c r="AI119" s="100" t="s">
        <v>1045</v>
      </c>
      <c r="AJ119" s="100">
        <v>7332</v>
      </c>
      <c r="AK119" s="100">
        <v>2100000000</v>
      </c>
      <c r="AL119" s="100">
        <v>2100000000</v>
      </c>
      <c r="AM119" s="81" t="s">
        <v>475</v>
      </c>
      <c r="AN119" s="100"/>
      <c r="AO119" s="135">
        <f t="shared" si="19"/>
        <v>1</v>
      </c>
      <c r="AP119" s="135">
        <f t="shared" si="20"/>
        <v>987900</v>
      </c>
      <c r="AQ119" s="31"/>
      <c r="AR119" s="31"/>
      <c r="AS119" s="31"/>
      <c r="AT119" s="31"/>
      <c r="AU119" s="100" t="s">
        <v>49</v>
      </c>
      <c r="AV119" s="100">
        <v>19151</v>
      </c>
      <c r="AW119" s="99" t="s">
        <v>830</v>
      </c>
      <c r="AX119" s="99" t="s">
        <v>845</v>
      </c>
      <c r="AY119" s="99" t="s">
        <v>831</v>
      </c>
      <c r="AZ119" s="116" t="s">
        <v>745</v>
      </c>
      <c r="BA119" s="100" t="s">
        <v>50</v>
      </c>
      <c r="BB119" s="100" t="s">
        <v>50</v>
      </c>
      <c r="BC119" s="100" t="s">
        <v>861</v>
      </c>
      <c r="BD119" s="100" t="s">
        <v>50</v>
      </c>
      <c r="BE119" s="100" t="s">
        <v>1192</v>
      </c>
      <c r="BF119" s="100" t="s">
        <v>1197</v>
      </c>
      <c r="BG119" s="145" t="s">
        <v>1294</v>
      </c>
      <c r="BH119" s="160"/>
      <c r="BI119" s="160"/>
      <c r="BJ119" s="100"/>
      <c r="BK119" s="100"/>
      <c r="BL119" s="342"/>
      <c r="BM119" s="132"/>
      <c r="BN119" s="132"/>
      <c r="BR119" s="366"/>
      <c r="BS119" s="366"/>
      <c r="BT119" s="366"/>
      <c r="BU119" s="366"/>
      <c r="BV119" s="366"/>
      <c r="BW119" s="78"/>
      <c r="BX119" s="78"/>
      <c r="BY119" s="78"/>
      <c r="BZ119" s="78"/>
      <c r="CA119" s="78"/>
    </row>
    <row r="120" spans="1:79" s="134" customFormat="1" ht="72" hidden="1" customHeight="1">
      <c r="A120" s="89">
        <v>2</v>
      </c>
      <c r="B120" s="92">
        <v>204</v>
      </c>
      <c r="C120" s="100" t="s">
        <v>1895</v>
      </c>
      <c r="D120" s="166" t="s">
        <v>1520</v>
      </c>
      <c r="E120" s="100" t="s">
        <v>1210</v>
      </c>
      <c r="F120" s="100">
        <v>2</v>
      </c>
      <c r="G120" s="31">
        <v>76</v>
      </c>
      <c r="H120" s="100" t="s">
        <v>818</v>
      </c>
      <c r="I120" s="99">
        <v>180</v>
      </c>
      <c r="J120" s="99">
        <v>1</v>
      </c>
      <c r="K120" s="144" t="s">
        <v>819</v>
      </c>
      <c r="L120" s="43">
        <v>987900</v>
      </c>
      <c r="M120" s="144">
        <v>1</v>
      </c>
      <c r="N120" s="155">
        <v>987900</v>
      </c>
      <c r="O120" s="101"/>
      <c r="P120" s="64"/>
      <c r="Q120" s="136">
        <f t="shared" si="15"/>
        <v>987900</v>
      </c>
      <c r="R120" s="130">
        <f t="shared" si="17"/>
        <v>987900</v>
      </c>
      <c r="S120" s="130">
        <v>1</v>
      </c>
      <c r="T120" s="136">
        <v>987900</v>
      </c>
      <c r="U120" s="136"/>
      <c r="V120" s="136"/>
      <c r="W120" s="136">
        <f t="shared" si="16"/>
        <v>987900</v>
      </c>
      <c r="X120" s="100" t="s">
        <v>1270</v>
      </c>
      <c r="Y120" s="100" t="s">
        <v>1271</v>
      </c>
      <c r="Z120" s="100" t="s">
        <v>126</v>
      </c>
      <c r="AA120" s="100" t="s">
        <v>127</v>
      </c>
      <c r="AB120" s="99" t="s">
        <v>69</v>
      </c>
      <c r="AC120" s="129" t="s">
        <v>99</v>
      </c>
      <c r="AD120" s="100" t="s">
        <v>840</v>
      </c>
      <c r="AE120" s="100" t="s">
        <v>824</v>
      </c>
      <c r="AF120" s="100" t="s">
        <v>1272</v>
      </c>
      <c r="AG120" s="100" t="s">
        <v>1273</v>
      </c>
      <c r="AH120" s="100" t="s">
        <v>1274</v>
      </c>
      <c r="AI120" s="100" t="s">
        <v>1190</v>
      </c>
      <c r="AJ120" s="100">
        <v>14045</v>
      </c>
      <c r="AK120" s="100" t="s">
        <v>1190</v>
      </c>
      <c r="AL120" s="100" t="s">
        <v>1190</v>
      </c>
      <c r="AM120" s="100" t="s">
        <v>100</v>
      </c>
      <c r="AN120" s="100" t="s">
        <v>100</v>
      </c>
      <c r="AO120" s="135">
        <f t="shared" si="19"/>
        <v>1</v>
      </c>
      <c r="AP120" s="135">
        <f t="shared" si="20"/>
        <v>987900</v>
      </c>
      <c r="AQ120" s="31"/>
      <c r="AR120" s="31"/>
      <c r="AS120" s="31"/>
      <c r="AT120" s="31"/>
      <c r="AU120" s="100" t="s">
        <v>49</v>
      </c>
      <c r="AV120" s="100">
        <v>19151</v>
      </c>
      <c r="AW120" s="99" t="s">
        <v>830</v>
      </c>
      <c r="AX120" s="99" t="s">
        <v>845</v>
      </c>
      <c r="AY120" s="99" t="s">
        <v>831</v>
      </c>
      <c r="AZ120" s="116" t="s">
        <v>742</v>
      </c>
      <c r="BA120" s="146" t="s">
        <v>50</v>
      </c>
      <c r="BB120" s="100" t="s">
        <v>403</v>
      </c>
      <c r="BC120" s="100" t="s">
        <v>861</v>
      </c>
      <c r="BD120" s="100" t="s">
        <v>50</v>
      </c>
      <c r="BE120" s="100"/>
      <c r="BF120" s="100"/>
      <c r="BG120" s="145" t="s">
        <v>1294</v>
      </c>
      <c r="BH120" s="160"/>
      <c r="BI120" s="160"/>
      <c r="BJ120" s="100"/>
      <c r="BK120" s="100"/>
      <c r="BL120" s="50"/>
      <c r="BM120" s="132"/>
      <c r="BN120" s="132"/>
      <c r="BR120" s="366"/>
      <c r="BS120" s="366"/>
      <c r="BT120" s="366"/>
      <c r="BU120" s="366"/>
      <c r="BV120" s="366"/>
      <c r="BW120" s="78"/>
      <c r="BX120" s="78"/>
      <c r="BY120" s="78"/>
      <c r="BZ120" s="78"/>
      <c r="CA120" s="78"/>
    </row>
    <row r="121" spans="1:79" s="134" customFormat="1" ht="72" hidden="1" customHeight="1">
      <c r="A121" s="89">
        <v>2</v>
      </c>
      <c r="B121" s="92">
        <v>205</v>
      </c>
      <c r="C121" s="100" t="s">
        <v>1209</v>
      </c>
      <c r="D121" s="166" t="s">
        <v>1518</v>
      </c>
      <c r="E121" s="100" t="s">
        <v>1210</v>
      </c>
      <c r="F121" s="100">
        <v>2</v>
      </c>
      <c r="G121" s="31">
        <v>76</v>
      </c>
      <c r="H121" s="100" t="s">
        <v>818</v>
      </c>
      <c r="I121" s="99">
        <v>180</v>
      </c>
      <c r="J121" s="99">
        <v>1</v>
      </c>
      <c r="K121" s="144" t="s">
        <v>819</v>
      </c>
      <c r="L121" s="43">
        <v>987900</v>
      </c>
      <c r="M121" s="144">
        <v>1</v>
      </c>
      <c r="N121" s="142">
        <v>987900</v>
      </c>
      <c r="O121" s="64"/>
      <c r="P121" s="64"/>
      <c r="Q121" s="136">
        <f t="shared" si="15"/>
        <v>987900</v>
      </c>
      <c r="R121" s="130">
        <f t="shared" si="17"/>
        <v>987900</v>
      </c>
      <c r="S121" s="130">
        <v>1</v>
      </c>
      <c r="T121" s="136">
        <v>987900</v>
      </c>
      <c r="U121" s="136"/>
      <c r="V121" s="136"/>
      <c r="W121" s="136">
        <f t="shared" si="16"/>
        <v>987900</v>
      </c>
      <c r="X121" s="100" t="s">
        <v>1275</v>
      </c>
      <c r="Y121" s="100" t="s">
        <v>1276</v>
      </c>
      <c r="Z121" s="100" t="s">
        <v>140</v>
      </c>
      <c r="AA121" s="100" t="s">
        <v>127</v>
      </c>
      <c r="AB121" s="99" t="s">
        <v>69</v>
      </c>
      <c r="AC121" s="129" t="s">
        <v>99</v>
      </c>
      <c r="AD121" s="100" t="s">
        <v>840</v>
      </c>
      <c r="AE121" s="100" t="s">
        <v>824</v>
      </c>
      <c r="AF121" s="100" t="s">
        <v>1225</v>
      </c>
      <c r="AG121" s="100" t="s">
        <v>1237</v>
      </c>
      <c r="AH121" s="100" t="s">
        <v>1264</v>
      </c>
      <c r="AI121" s="100" t="s">
        <v>1265</v>
      </c>
      <c r="AJ121" s="100">
        <v>7333</v>
      </c>
      <c r="AK121" s="100"/>
      <c r="AL121" s="100"/>
      <c r="AM121" s="100" t="s">
        <v>100</v>
      </c>
      <c r="AN121" s="100" t="s">
        <v>100</v>
      </c>
      <c r="AO121" s="135">
        <f t="shared" si="19"/>
        <v>1</v>
      </c>
      <c r="AP121" s="135">
        <f t="shared" si="20"/>
        <v>987900</v>
      </c>
      <c r="AQ121" s="31"/>
      <c r="AR121" s="31"/>
      <c r="AS121" s="31"/>
      <c r="AT121" s="31"/>
      <c r="AU121" s="100" t="s">
        <v>49</v>
      </c>
      <c r="AV121" s="100">
        <v>19151</v>
      </c>
      <c r="AW121" s="99" t="s">
        <v>830</v>
      </c>
      <c r="AX121" s="99" t="s">
        <v>845</v>
      </c>
      <c r="AY121" s="99" t="s">
        <v>831</v>
      </c>
      <c r="AZ121" s="116" t="s">
        <v>740</v>
      </c>
      <c r="BA121" s="100"/>
      <c r="BB121" s="100"/>
      <c r="BC121" s="100"/>
      <c r="BD121" s="100"/>
      <c r="BE121" s="100" t="s">
        <v>1192</v>
      </c>
      <c r="BF121" s="100"/>
      <c r="BG121" s="145" t="s">
        <v>1294</v>
      </c>
      <c r="BH121" s="160"/>
      <c r="BI121" s="160"/>
      <c r="BJ121" s="100"/>
      <c r="BK121" s="100"/>
      <c r="BL121" s="342"/>
      <c r="BM121" s="132"/>
      <c r="BN121" s="132"/>
      <c r="BR121" s="366"/>
      <c r="BS121" s="366"/>
      <c r="BT121" s="366"/>
      <c r="BU121" s="366"/>
      <c r="BV121" s="366"/>
      <c r="BW121" s="78"/>
      <c r="BX121" s="78"/>
      <c r="BY121" s="78"/>
      <c r="BZ121" s="78"/>
      <c r="CA121" s="78"/>
    </row>
    <row r="122" spans="1:79" s="134" customFormat="1" ht="72" hidden="1" customHeight="1">
      <c r="A122" s="89">
        <v>2</v>
      </c>
      <c r="B122" s="92">
        <v>207</v>
      </c>
      <c r="C122" s="100" t="s">
        <v>1277</v>
      </c>
      <c r="D122" s="166" t="s">
        <v>1762</v>
      </c>
      <c r="E122" s="100" t="s">
        <v>1278</v>
      </c>
      <c r="F122" s="100">
        <v>1</v>
      </c>
      <c r="G122" s="31"/>
      <c r="H122" s="100" t="s">
        <v>818</v>
      </c>
      <c r="I122" s="99">
        <v>365</v>
      </c>
      <c r="J122" s="99">
        <v>1</v>
      </c>
      <c r="K122" s="144" t="s">
        <v>393</v>
      </c>
      <c r="L122" s="43">
        <v>643000</v>
      </c>
      <c r="M122" s="144">
        <v>1</v>
      </c>
      <c r="N122" s="31">
        <v>643000</v>
      </c>
      <c r="O122" s="90"/>
      <c r="P122" s="64"/>
      <c r="Q122" s="136">
        <f t="shared" si="15"/>
        <v>643000</v>
      </c>
      <c r="R122" s="130">
        <f t="shared" si="17"/>
        <v>643000</v>
      </c>
      <c r="S122" s="130">
        <v>1</v>
      </c>
      <c r="T122" s="136">
        <v>643000</v>
      </c>
      <c r="U122" s="136"/>
      <c r="V122" s="136"/>
      <c r="W122" s="136">
        <f t="shared" si="16"/>
        <v>643000</v>
      </c>
      <c r="X122" s="100" t="s">
        <v>1279</v>
      </c>
      <c r="Y122" s="100" t="s">
        <v>1280</v>
      </c>
      <c r="Z122" s="100" t="s">
        <v>106</v>
      </c>
      <c r="AA122" s="100" t="s">
        <v>132</v>
      </c>
      <c r="AB122" s="99" t="s">
        <v>69</v>
      </c>
      <c r="AC122" s="99" t="s">
        <v>69</v>
      </c>
      <c r="AD122" s="100" t="s">
        <v>840</v>
      </c>
      <c r="AE122" s="100" t="s">
        <v>824</v>
      </c>
      <c r="AF122" s="100" t="s">
        <v>1281</v>
      </c>
      <c r="AG122" s="100" t="s">
        <v>1282</v>
      </c>
      <c r="AH122" s="100" t="s">
        <v>1283</v>
      </c>
      <c r="AI122" s="100" t="s">
        <v>1284</v>
      </c>
      <c r="AJ122" s="148" t="s">
        <v>1285</v>
      </c>
      <c r="AK122" s="100">
        <v>2100000000</v>
      </c>
      <c r="AL122" s="100">
        <v>2100000000</v>
      </c>
      <c r="AM122" s="81" t="s">
        <v>475</v>
      </c>
      <c r="AN122" s="100"/>
      <c r="AO122" s="135">
        <f t="shared" si="19"/>
        <v>1</v>
      </c>
      <c r="AP122" s="135">
        <f t="shared" si="20"/>
        <v>643000</v>
      </c>
      <c r="AQ122" s="31"/>
      <c r="AR122" s="31"/>
      <c r="AS122" s="31"/>
      <c r="AT122" s="31"/>
      <c r="AU122" s="100"/>
      <c r="AV122" s="100"/>
      <c r="AW122" s="99" t="s">
        <v>876</v>
      </c>
      <c r="AX122" s="99" t="s">
        <v>1199</v>
      </c>
      <c r="AY122" s="99" t="s">
        <v>843</v>
      </c>
      <c r="AZ122" s="116" t="s">
        <v>753</v>
      </c>
      <c r="BA122" s="100"/>
      <c r="BB122" s="100"/>
      <c r="BC122" s="100"/>
      <c r="BD122" s="100"/>
      <c r="BE122" s="100"/>
      <c r="BF122" s="100"/>
      <c r="BG122" s="145" t="s">
        <v>1294</v>
      </c>
      <c r="BH122" s="160"/>
      <c r="BI122" s="160"/>
      <c r="BJ122" s="100"/>
      <c r="BK122" s="139" t="s">
        <v>1758</v>
      </c>
      <c r="BL122" s="358" t="s">
        <v>1782</v>
      </c>
      <c r="BM122" s="132"/>
      <c r="BN122" s="132"/>
      <c r="BR122" s="366"/>
      <c r="BS122" s="366"/>
      <c r="BT122" s="366"/>
      <c r="BU122" s="366"/>
      <c r="BV122" s="366"/>
      <c r="BW122" s="78"/>
      <c r="BX122" s="78"/>
      <c r="BY122" s="78"/>
      <c r="BZ122" s="78"/>
      <c r="CA122" s="78"/>
    </row>
    <row r="123" spans="1:79" s="134" customFormat="1" ht="72" hidden="1" customHeight="1">
      <c r="A123" s="89">
        <v>2</v>
      </c>
      <c r="B123" s="92">
        <v>212</v>
      </c>
      <c r="C123" s="100" t="s">
        <v>1891</v>
      </c>
      <c r="D123" s="166" t="s">
        <v>1539</v>
      </c>
      <c r="E123" s="100" t="s">
        <v>1210</v>
      </c>
      <c r="F123" s="100">
        <v>2</v>
      </c>
      <c r="G123" s="31">
        <v>76</v>
      </c>
      <c r="H123" s="100" t="s">
        <v>818</v>
      </c>
      <c r="I123" s="99">
        <v>180</v>
      </c>
      <c r="J123" s="99">
        <v>1</v>
      </c>
      <c r="K123" s="144" t="s">
        <v>819</v>
      </c>
      <c r="L123" s="43">
        <v>987900</v>
      </c>
      <c r="M123" s="144">
        <v>1</v>
      </c>
      <c r="N123" s="142">
        <v>987900</v>
      </c>
      <c r="O123" s="64"/>
      <c r="P123" s="64"/>
      <c r="Q123" s="136">
        <f t="shared" si="15"/>
        <v>987900</v>
      </c>
      <c r="R123" s="130">
        <f t="shared" si="17"/>
        <v>987900</v>
      </c>
      <c r="S123" s="130">
        <v>1</v>
      </c>
      <c r="T123" s="136">
        <v>987900</v>
      </c>
      <c r="U123" s="136"/>
      <c r="V123" s="136"/>
      <c r="W123" s="136">
        <f t="shared" si="16"/>
        <v>987900</v>
      </c>
      <c r="X123" s="100" t="s">
        <v>1286</v>
      </c>
      <c r="Y123" s="100" t="s">
        <v>284</v>
      </c>
      <c r="Z123" s="100" t="s">
        <v>285</v>
      </c>
      <c r="AA123" s="100" t="s">
        <v>127</v>
      </c>
      <c r="AB123" s="99" t="s">
        <v>69</v>
      </c>
      <c r="AC123" s="99" t="s">
        <v>69</v>
      </c>
      <c r="AD123" s="100" t="s">
        <v>840</v>
      </c>
      <c r="AE123" s="100" t="s">
        <v>824</v>
      </c>
      <c r="AF123" s="33" t="s">
        <v>1216</v>
      </c>
      <c r="AG123" s="100" t="s">
        <v>1028</v>
      </c>
      <c r="AH123" s="100" t="s">
        <v>1287</v>
      </c>
      <c r="AI123" s="100"/>
      <c r="AJ123" s="100">
        <v>10599</v>
      </c>
      <c r="AK123" s="100"/>
      <c r="AL123" s="100"/>
      <c r="AM123" s="81" t="s">
        <v>475</v>
      </c>
      <c r="AN123" s="100"/>
      <c r="AO123" s="135">
        <f t="shared" si="19"/>
        <v>1</v>
      </c>
      <c r="AP123" s="135">
        <f t="shared" si="20"/>
        <v>987900</v>
      </c>
      <c r="AQ123" s="31"/>
      <c r="AR123" s="31"/>
      <c r="AS123" s="31"/>
      <c r="AT123" s="31"/>
      <c r="AU123" s="100" t="s">
        <v>49</v>
      </c>
      <c r="AV123" s="100">
        <v>19151</v>
      </c>
      <c r="AW123" s="99" t="s">
        <v>830</v>
      </c>
      <c r="AX123" s="99" t="s">
        <v>845</v>
      </c>
      <c r="AY123" s="99" t="s">
        <v>831</v>
      </c>
      <c r="AZ123" s="116" t="s">
        <v>737</v>
      </c>
      <c r="BA123" s="146" t="s">
        <v>50</v>
      </c>
      <c r="BB123" s="100" t="s">
        <v>50</v>
      </c>
      <c r="BC123" s="100" t="s">
        <v>861</v>
      </c>
      <c r="BD123" s="100" t="s">
        <v>50</v>
      </c>
      <c r="BE123" s="100" t="s">
        <v>1192</v>
      </c>
      <c r="BF123" s="100"/>
      <c r="BG123" s="145" t="s">
        <v>1294</v>
      </c>
      <c r="BH123" s="160"/>
      <c r="BI123" s="160"/>
      <c r="BJ123" s="100"/>
      <c r="BK123" s="100"/>
      <c r="BL123" s="342"/>
      <c r="BM123" s="132"/>
      <c r="BN123" s="132"/>
      <c r="BR123" s="366"/>
      <c r="BS123" s="366"/>
      <c r="BT123" s="366"/>
      <c r="BU123" s="366"/>
      <c r="BV123" s="366"/>
      <c r="BW123" s="78"/>
      <c r="BX123" s="78"/>
      <c r="BY123" s="78"/>
      <c r="BZ123" s="78"/>
      <c r="CA123" s="78"/>
    </row>
    <row r="124" spans="1:79" s="134" customFormat="1" ht="72" hidden="1" customHeight="1">
      <c r="A124" s="89">
        <v>2</v>
      </c>
      <c r="B124" s="92">
        <v>213</v>
      </c>
      <c r="C124" s="100" t="s">
        <v>1887</v>
      </c>
      <c r="D124" s="166" t="s">
        <v>1538</v>
      </c>
      <c r="E124" s="100" t="s">
        <v>1210</v>
      </c>
      <c r="F124" s="100">
        <v>2</v>
      </c>
      <c r="G124" s="31">
        <v>76</v>
      </c>
      <c r="H124" s="100" t="s">
        <v>818</v>
      </c>
      <c r="I124" s="99">
        <v>180</v>
      </c>
      <c r="J124" s="99">
        <v>1</v>
      </c>
      <c r="K124" s="144" t="s">
        <v>819</v>
      </c>
      <c r="L124" s="43">
        <v>987900</v>
      </c>
      <c r="M124" s="144">
        <v>1</v>
      </c>
      <c r="N124" s="142">
        <v>987900</v>
      </c>
      <c r="O124" s="64"/>
      <c r="P124" s="64"/>
      <c r="Q124" s="136">
        <f t="shared" si="15"/>
        <v>987900</v>
      </c>
      <c r="R124" s="130">
        <f t="shared" si="17"/>
        <v>987900</v>
      </c>
      <c r="S124" s="130">
        <v>1</v>
      </c>
      <c r="T124" s="136">
        <v>987900</v>
      </c>
      <c r="U124" s="136"/>
      <c r="V124" s="136"/>
      <c r="W124" s="136">
        <f t="shared" si="16"/>
        <v>987900</v>
      </c>
      <c r="X124" s="100" t="s">
        <v>1288</v>
      </c>
      <c r="Y124" s="100" t="s">
        <v>1289</v>
      </c>
      <c r="Z124" s="100" t="s">
        <v>285</v>
      </c>
      <c r="AA124" s="100" t="s">
        <v>127</v>
      </c>
      <c r="AB124" s="99" t="s">
        <v>69</v>
      </c>
      <c r="AC124" s="99" t="s">
        <v>69</v>
      </c>
      <c r="AD124" s="100" t="s">
        <v>840</v>
      </c>
      <c r="AE124" s="100" t="s">
        <v>824</v>
      </c>
      <c r="AF124" s="33" t="s">
        <v>1216</v>
      </c>
      <c r="AG124" s="100" t="s">
        <v>1028</v>
      </c>
      <c r="AH124" s="100" t="s">
        <v>402</v>
      </c>
      <c r="AI124" s="100" t="s">
        <v>1045</v>
      </c>
      <c r="AJ124" s="100"/>
      <c r="AK124" s="100"/>
      <c r="AL124" s="100"/>
      <c r="AM124" s="81" t="s">
        <v>475</v>
      </c>
      <c r="AN124" s="100"/>
      <c r="AO124" s="135">
        <f t="shared" si="19"/>
        <v>1</v>
      </c>
      <c r="AP124" s="135">
        <f t="shared" si="20"/>
        <v>987900</v>
      </c>
      <c r="AQ124" s="31"/>
      <c r="AR124" s="31"/>
      <c r="AS124" s="31"/>
      <c r="AT124" s="31"/>
      <c r="AU124" s="100" t="s">
        <v>49</v>
      </c>
      <c r="AV124" s="100">
        <v>19151</v>
      </c>
      <c r="AW124" s="99" t="s">
        <v>830</v>
      </c>
      <c r="AX124" s="99" t="s">
        <v>845</v>
      </c>
      <c r="AY124" s="99" t="s">
        <v>831</v>
      </c>
      <c r="AZ124" s="116" t="s">
        <v>736</v>
      </c>
      <c r="BA124" s="100" t="s">
        <v>50</v>
      </c>
      <c r="BB124" s="100" t="s">
        <v>50</v>
      </c>
      <c r="BC124" s="100" t="s">
        <v>861</v>
      </c>
      <c r="BD124" s="100" t="s">
        <v>50</v>
      </c>
      <c r="BE124" s="100" t="s">
        <v>1192</v>
      </c>
      <c r="BF124" s="100" t="s">
        <v>1197</v>
      </c>
      <c r="BG124" s="145" t="s">
        <v>1294</v>
      </c>
      <c r="BH124" s="160"/>
      <c r="BI124" s="160"/>
      <c r="BJ124" s="100"/>
      <c r="BK124" s="100"/>
      <c r="BL124" s="342"/>
      <c r="BM124" s="132"/>
      <c r="BN124" s="132"/>
      <c r="BR124" s="366"/>
      <c r="BS124" s="366"/>
      <c r="BT124" s="366"/>
      <c r="BU124" s="366"/>
      <c r="BV124" s="366"/>
      <c r="BW124" s="78"/>
      <c r="BX124" s="78"/>
      <c r="BY124" s="78"/>
      <c r="BZ124" s="78"/>
      <c r="CA124" s="78"/>
    </row>
    <row r="125" spans="1:79" s="134" customFormat="1" ht="72" hidden="1" customHeight="1">
      <c r="A125" s="89">
        <v>2</v>
      </c>
      <c r="B125" s="92">
        <v>214</v>
      </c>
      <c r="C125" s="100" t="s">
        <v>1887</v>
      </c>
      <c r="D125" s="166" t="s">
        <v>1509</v>
      </c>
      <c r="E125" s="100" t="s">
        <v>1210</v>
      </c>
      <c r="F125" s="100">
        <v>2</v>
      </c>
      <c r="G125" s="31">
        <v>76</v>
      </c>
      <c r="H125" s="100" t="s">
        <v>818</v>
      </c>
      <c r="I125" s="99">
        <v>180</v>
      </c>
      <c r="J125" s="99">
        <v>1</v>
      </c>
      <c r="K125" s="144" t="s">
        <v>819</v>
      </c>
      <c r="L125" s="43">
        <v>987900</v>
      </c>
      <c r="M125" s="144">
        <v>1</v>
      </c>
      <c r="N125" s="142">
        <v>987900</v>
      </c>
      <c r="O125" s="64"/>
      <c r="P125" s="64"/>
      <c r="Q125" s="136">
        <f t="shared" si="15"/>
        <v>987900</v>
      </c>
      <c r="R125" s="130">
        <f t="shared" si="17"/>
        <v>987900</v>
      </c>
      <c r="S125" s="130">
        <v>1</v>
      </c>
      <c r="T125" s="136">
        <v>987900</v>
      </c>
      <c r="U125" s="136"/>
      <c r="V125" s="136"/>
      <c r="W125" s="136">
        <f t="shared" si="16"/>
        <v>987900</v>
      </c>
      <c r="X125" s="100" t="s">
        <v>1290</v>
      </c>
      <c r="Y125" s="100" t="s">
        <v>215</v>
      </c>
      <c r="Z125" s="100" t="s">
        <v>209</v>
      </c>
      <c r="AA125" s="100" t="s">
        <v>127</v>
      </c>
      <c r="AB125" s="99" t="s">
        <v>69</v>
      </c>
      <c r="AC125" s="129" t="s">
        <v>99</v>
      </c>
      <c r="AD125" s="100" t="s">
        <v>840</v>
      </c>
      <c r="AE125" s="100" t="s">
        <v>824</v>
      </c>
      <c r="AF125" s="33" t="s">
        <v>1216</v>
      </c>
      <c r="AG125" s="100" t="s">
        <v>1028</v>
      </c>
      <c r="AH125" s="100" t="s">
        <v>1264</v>
      </c>
      <c r="AI125" s="100" t="s">
        <v>1265</v>
      </c>
      <c r="AJ125" s="100">
        <v>7333</v>
      </c>
      <c r="AK125" s="100"/>
      <c r="AL125" s="100"/>
      <c r="AM125" s="100" t="s">
        <v>100</v>
      </c>
      <c r="AN125" s="100" t="s">
        <v>100</v>
      </c>
      <c r="AO125" s="135">
        <f t="shared" si="19"/>
        <v>1</v>
      </c>
      <c r="AP125" s="135">
        <f t="shared" si="20"/>
        <v>987900</v>
      </c>
      <c r="AQ125" s="31"/>
      <c r="AR125" s="31"/>
      <c r="AS125" s="31"/>
      <c r="AT125" s="31"/>
      <c r="AU125" s="100" t="s">
        <v>49</v>
      </c>
      <c r="AV125" s="100">
        <v>19151</v>
      </c>
      <c r="AW125" s="99" t="s">
        <v>830</v>
      </c>
      <c r="AX125" s="99" t="s">
        <v>845</v>
      </c>
      <c r="AY125" s="99" t="s">
        <v>831</v>
      </c>
      <c r="AZ125" s="116" t="s">
        <v>729</v>
      </c>
      <c r="BA125" s="146" t="s">
        <v>50</v>
      </c>
      <c r="BB125" s="100" t="s">
        <v>50</v>
      </c>
      <c r="BC125" s="100" t="s">
        <v>861</v>
      </c>
      <c r="BD125" s="100" t="s">
        <v>50</v>
      </c>
      <c r="BE125" s="100" t="s">
        <v>1192</v>
      </c>
      <c r="BF125" s="100"/>
      <c r="BG125" s="145" t="s">
        <v>1294</v>
      </c>
      <c r="BH125" s="160"/>
      <c r="BI125" s="160"/>
      <c r="BJ125" s="100"/>
      <c r="BK125" s="100"/>
      <c r="BL125" s="342"/>
      <c r="BM125" s="132"/>
      <c r="BN125" s="132"/>
      <c r="BR125" s="366"/>
      <c r="BS125" s="366"/>
      <c r="BT125" s="366"/>
      <c r="BU125" s="366"/>
      <c r="BV125" s="366"/>
      <c r="BW125" s="78"/>
      <c r="BX125" s="78"/>
      <c r="BY125" s="78"/>
      <c r="BZ125" s="78"/>
      <c r="CA125" s="78"/>
    </row>
    <row r="126" spans="1:79" s="134" customFormat="1" ht="52.95" customHeight="1">
      <c r="A126" s="89">
        <v>2</v>
      </c>
      <c r="B126" s="92">
        <v>233</v>
      </c>
      <c r="C126" s="150" t="s">
        <v>1896</v>
      </c>
      <c r="D126" s="166" t="s">
        <v>1611</v>
      </c>
      <c r="E126" s="150" t="s">
        <v>1247</v>
      </c>
      <c r="F126" s="100">
        <v>2</v>
      </c>
      <c r="G126" s="31">
        <v>140</v>
      </c>
      <c r="H126" s="100" t="s">
        <v>818</v>
      </c>
      <c r="I126" s="99">
        <v>120</v>
      </c>
      <c r="J126" s="99">
        <v>1</v>
      </c>
      <c r="K126" s="144" t="s">
        <v>393</v>
      </c>
      <c r="L126" s="43">
        <v>263500</v>
      </c>
      <c r="M126" s="144">
        <v>2</v>
      </c>
      <c r="N126" s="91">
        <v>527000</v>
      </c>
      <c r="O126" s="91"/>
      <c r="P126" s="64"/>
      <c r="Q126" s="136">
        <f t="shared" si="15"/>
        <v>527000</v>
      </c>
      <c r="R126" s="130">
        <f t="shared" si="17"/>
        <v>263500</v>
      </c>
      <c r="S126" s="130">
        <v>2</v>
      </c>
      <c r="T126" s="136">
        <v>527000</v>
      </c>
      <c r="U126" s="136"/>
      <c r="V126" s="136"/>
      <c r="W126" s="136">
        <f t="shared" si="16"/>
        <v>527000</v>
      </c>
      <c r="X126" s="150" t="s">
        <v>1291</v>
      </c>
      <c r="Y126" s="150" t="s">
        <v>194</v>
      </c>
      <c r="Z126" s="150" t="s">
        <v>194</v>
      </c>
      <c r="AA126" s="150" t="s">
        <v>117</v>
      </c>
      <c r="AB126" s="99" t="s">
        <v>69</v>
      </c>
      <c r="AC126" s="99" t="s">
        <v>69</v>
      </c>
      <c r="AD126" s="151" t="s">
        <v>840</v>
      </c>
      <c r="AE126" s="100"/>
      <c r="AF126" s="150" t="s">
        <v>1292</v>
      </c>
      <c r="AG126" s="150" t="s">
        <v>927</v>
      </c>
      <c r="AH126" s="150" t="e">
        <f>#REF!</f>
        <v>#REF!</v>
      </c>
      <c r="AI126" s="150" t="s">
        <v>1228</v>
      </c>
      <c r="AJ126" s="100"/>
      <c r="AK126" s="33">
        <v>2100200189</v>
      </c>
      <c r="AL126" s="33">
        <v>2100200189</v>
      </c>
      <c r="AM126" s="81" t="s">
        <v>475</v>
      </c>
      <c r="AN126" s="100"/>
      <c r="AO126" s="135">
        <f t="shared" si="19"/>
        <v>2</v>
      </c>
      <c r="AP126" s="135">
        <f t="shared" si="20"/>
        <v>527000</v>
      </c>
      <c r="AQ126" s="31"/>
      <c r="AR126" s="31"/>
      <c r="AS126" s="31"/>
      <c r="AT126" s="31"/>
      <c r="AU126" s="100"/>
      <c r="AV126" s="100"/>
      <c r="AW126" s="99" t="s">
        <v>857</v>
      </c>
      <c r="AX126" s="99" t="s">
        <v>858</v>
      </c>
      <c r="AY126" s="99" t="s">
        <v>853</v>
      </c>
      <c r="AZ126" s="116" t="s">
        <v>751</v>
      </c>
      <c r="BA126" s="120" t="s">
        <v>50</v>
      </c>
      <c r="BB126" s="120" t="s">
        <v>50</v>
      </c>
      <c r="BC126" s="120" t="s">
        <v>861</v>
      </c>
      <c r="BD126" s="120" t="s">
        <v>50</v>
      </c>
      <c r="BE126" s="33"/>
      <c r="BF126" s="33"/>
      <c r="BG126" s="145" t="s">
        <v>1294</v>
      </c>
      <c r="BH126" s="160"/>
      <c r="BI126" s="160"/>
      <c r="BJ126" s="33"/>
      <c r="BK126" s="33"/>
      <c r="BL126" s="342"/>
      <c r="BM126" s="132"/>
      <c r="BN126" s="132"/>
      <c r="BR126" s="366"/>
      <c r="BS126" s="366"/>
      <c r="BT126" s="366"/>
      <c r="BU126" s="366"/>
      <c r="BV126" s="366"/>
      <c r="BW126" s="78"/>
      <c r="BX126" s="78"/>
      <c r="BY126" s="78"/>
      <c r="BZ126" s="78"/>
      <c r="CA126" s="78"/>
    </row>
    <row r="127" spans="1:79">
      <c r="N127" s="113"/>
    </row>
  </sheetData>
  <autoFilter ref="A8:CA126">
    <filterColumn colId="26">
      <filters>
        <filter val="เพชรบูรณ์"/>
      </filters>
    </filterColumn>
  </autoFilter>
  <mergeCells count="8">
    <mergeCell ref="BK7:BL7"/>
    <mergeCell ref="L6:Q6"/>
    <mergeCell ref="BH6:BI6"/>
    <mergeCell ref="BA7:BF7"/>
    <mergeCell ref="AO7:AP7"/>
    <mergeCell ref="AQ7:AT7"/>
    <mergeCell ref="AW7:AZ7"/>
    <mergeCell ref="R6:W6"/>
  </mergeCells>
  <pageMargins left="0.19685039370078741" right="0.15748031496062992" top="0.39370078740157483" bottom="0.15748031496062992" header="0.31496062992125984" footer="0.31496062992125984"/>
  <pageSetup paperSize="9" scale="1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BB58"/>
  <sheetViews>
    <sheetView view="pageBreakPreview" zoomScaleNormal="85" zoomScaleSheetLayoutView="100" workbookViewId="0">
      <pane xSplit="3" ySplit="6" topLeftCell="R13" activePane="bottomRight" state="frozen"/>
      <selection activeCell="Y1" sqref="Y1:Z1048576"/>
      <selection pane="topRight" activeCell="Y1" sqref="Y1:Z1048576"/>
      <selection pane="bottomLeft" activeCell="Y1" sqref="Y1:Z1048576"/>
      <selection pane="bottomRight" activeCell="B11" sqref="B11"/>
    </sheetView>
  </sheetViews>
  <sheetFormatPr defaultRowHeight="13.8"/>
  <cols>
    <col min="1" max="1" width="9.09765625" bestFit="1" customWidth="1"/>
    <col min="2" max="2" width="58.69921875" customWidth="1"/>
    <col min="3" max="3" width="17.09765625" customWidth="1"/>
    <col min="4" max="4" width="16.19921875" customWidth="1"/>
    <col min="5" max="5" width="9.19921875" customWidth="1"/>
    <col min="6" max="6" width="20.69921875" customWidth="1"/>
    <col min="7" max="8" width="10.8984375" customWidth="1"/>
    <col min="9" max="9" width="17.19921875" customWidth="1"/>
    <col min="10" max="18" width="19.3984375" customWidth="1"/>
    <col min="19" max="19" width="21.3984375" customWidth="1"/>
    <col min="20" max="20" width="15.69921875" customWidth="1"/>
    <col min="21" max="21" width="12.3984375" customWidth="1"/>
    <col min="22" max="22" width="17.3984375" customWidth="1"/>
    <col min="23" max="23" width="16.69921875" customWidth="1"/>
    <col min="24" max="24" width="15.8984375" customWidth="1"/>
    <col min="25" max="25" width="19.09765625" customWidth="1"/>
    <col min="26" max="26" width="15" customWidth="1"/>
    <col min="27" max="27" width="11.69921875" customWidth="1"/>
    <col min="28" max="28" width="14.3984375" customWidth="1"/>
    <col min="29" max="29" width="21.8984375" customWidth="1"/>
    <col min="30" max="35" width="9" customWidth="1"/>
    <col min="36" max="37" width="21.69921875" customWidth="1"/>
    <col min="38" max="38" width="12" customWidth="1"/>
    <col min="39" max="39" width="22.59765625" customWidth="1"/>
    <col min="40" max="40" width="9" customWidth="1"/>
    <col min="41" max="41" width="11.5" customWidth="1"/>
    <col min="42" max="42" width="14.5" customWidth="1"/>
    <col min="43" max="43" width="13.59765625" customWidth="1"/>
    <col min="44" max="44" width="9" customWidth="1"/>
    <col min="45" max="45" width="17.8984375" customWidth="1"/>
    <col min="46" max="46" width="39.59765625" customWidth="1"/>
    <col min="47" max="47" width="24.59765625" style="52" customWidth="1"/>
    <col min="48" max="48" width="23" style="52" customWidth="1"/>
    <col min="50" max="50" width="37.5" customWidth="1"/>
    <col min="51" max="52" width="9" style="46"/>
    <col min="53" max="53" width="12.19921875" style="46" customWidth="1"/>
    <col min="54" max="54" width="9" style="46"/>
  </cols>
  <sheetData>
    <row r="1" spans="1:54" hidden="1"/>
    <row r="2" spans="1:54" ht="28.8">
      <c r="A2" s="173" t="s">
        <v>1909</v>
      </c>
      <c r="X2" s="175"/>
    </row>
    <row r="3" spans="1:54" ht="21">
      <c r="A3" s="174" t="s">
        <v>1328</v>
      </c>
      <c r="R3" s="175"/>
      <c r="V3" s="175"/>
    </row>
    <row r="4" spans="1:54" ht="23.4">
      <c r="A4" s="1" t="s">
        <v>1897</v>
      </c>
      <c r="R4" s="5"/>
      <c r="S4" s="394" t="s">
        <v>1326</v>
      </c>
      <c r="T4" s="394"/>
      <c r="U4" s="394"/>
      <c r="V4" s="379" t="s">
        <v>1904</v>
      </c>
      <c r="W4" s="379"/>
      <c r="X4" s="379"/>
    </row>
    <row r="5" spans="1:54" ht="21">
      <c r="A5" s="176"/>
      <c r="D5" s="365">
        <f>+SUBTOTAL(9,D7:D14)</f>
        <v>2363807100</v>
      </c>
      <c r="E5" s="365">
        <f>+SUBTOTAL(9,E7:E14)</f>
        <v>8</v>
      </c>
      <c r="F5" s="365">
        <f>+SUBTOTAL(9,F7:F14)</f>
        <v>1257917600</v>
      </c>
      <c r="G5" s="365"/>
      <c r="H5" s="365"/>
      <c r="I5" s="365"/>
      <c r="J5" s="365">
        <f t="shared" ref="J5:X5" si="0">+SUBTOTAL(9,J7:J14)</f>
        <v>0</v>
      </c>
      <c r="K5" s="365">
        <f t="shared" si="0"/>
        <v>0</v>
      </c>
      <c r="L5" s="365">
        <f t="shared" si="0"/>
        <v>0</v>
      </c>
      <c r="M5" s="365">
        <f t="shared" si="0"/>
        <v>0</v>
      </c>
      <c r="N5" s="365">
        <f t="shared" si="0"/>
        <v>0</v>
      </c>
      <c r="O5" s="365">
        <f t="shared" si="0"/>
        <v>0</v>
      </c>
      <c r="P5" s="365">
        <f t="shared" si="0"/>
        <v>213935200</v>
      </c>
      <c r="Q5" s="365">
        <f t="shared" si="0"/>
        <v>118119400</v>
      </c>
      <c r="R5" s="365">
        <f t="shared" si="0"/>
        <v>352785300</v>
      </c>
      <c r="S5" s="365">
        <f t="shared" si="0"/>
        <v>857906500</v>
      </c>
      <c r="T5" s="365">
        <f t="shared" si="0"/>
        <v>599336700</v>
      </c>
      <c r="U5" s="365">
        <f t="shared" si="0"/>
        <v>0</v>
      </c>
      <c r="V5" s="365">
        <f t="shared" si="0"/>
        <v>504392500</v>
      </c>
      <c r="W5" s="365">
        <f t="shared" si="0"/>
        <v>580881100</v>
      </c>
      <c r="X5" s="365">
        <f t="shared" si="0"/>
        <v>359528000</v>
      </c>
      <c r="Y5" s="314"/>
      <c r="Z5" s="177"/>
      <c r="AA5" s="177"/>
      <c r="AB5" s="177"/>
      <c r="AC5" s="177"/>
      <c r="AD5" s="177"/>
      <c r="AE5" s="177"/>
      <c r="AF5" s="177"/>
      <c r="AG5" s="177"/>
      <c r="AH5" s="177"/>
      <c r="AI5" s="177"/>
      <c r="AJ5" s="177"/>
      <c r="AK5" s="177">
        <f>+SUBTOTAL(9,AK7:AK14)</f>
        <v>0</v>
      </c>
      <c r="AL5" s="177"/>
      <c r="AM5" s="177"/>
      <c r="AN5" s="177"/>
      <c r="AO5" s="177"/>
      <c r="AP5" s="177"/>
      <c r="AQ5" s="177"/>
      <c r="AR5" s="177"/>
      <c r="AS5" s="177">
        <f>+SUBTOTAL(9,AS7:AS14)</f>
        <v>0</v>
      </c>
      <c r="AT5" s="177">
        <f>+SUBTOTAL(9,AT7:AT14)</f>
        <v>0</v>
      </c>
      <c r="AU5" s="380" t="s">
        <v>1503</v>
      </c>
      <c r="AV5" s="381"/>
    </row>
    <row r="6" spans="1:54" ht="63">
      <c r="A6" s="178" t="s">
        <v>0</v>
      </c>
      <c r="B6" s="178" t="s">
        <v>1902</v>
      </c>
      <c r="C6" s="178" t="s">
        <v>786</v>
      </c>
      <c r="D6" s="179" t="s">
        <v>1329</v>
      </c>
      <c r="E6" s="180" t="s">
        <v>1330</v>
      </c>
      <c r="F6" s="181" t="s">
        <v>1331</v>
      </c>
      <c r="G6" s="181" t="s">
        <v>1332</v>
      </c>
      <c r="H6" s="181" t="s">
        <v>1333</v>
      </c>
      <c r="I6" s="181" t="s">
        <v>1334</v>
      </c>
      <c r="J6" s="181" t="s">
        <v>1335</v>
      </c>
      <c r="K6" s="181" t="s">
        <v>1336</v>
      </c>
      <c r="L6" s="181" t="s">
        <v>1337</v>
      </c>
      <c r="M6" s="181" t="s">
        <v>1338</v>
      </c>
      <c r="N6" s="181" t="s">
        <v>1339</v>
      </c>
      <c r="O6" s="179" t="s">
        <v>1340</v>
      </c>
      <c r="P6" s="179" t="s">
        <v>1341</v>
      </c>
      <c r="Q6" s="179" t="s">
        <v>1342</v>
      </c>
      <c r="R6" s="179" t="s">
        <v>1343</v>
      </c>
      <c r="S6" s="179" t="s">
        <v>1344</v>
      </c>
      <c r="T6" s="179" t="s">
        <v>1345</v>
      </c>
      <c r="U6" s="179" t="s">
        <v>1346</v>
      </c>
      <c r="V6" s="363" t="s">
        <v>1327</v>
      </c>
      <c r="W6" s="363" t="s">
        <v>1345</v>
      </c>
      <c r="X6" s="363" t="s">
        <v>1346</v>
      </c>
      <c r="Y6" s="181" t="s">
        <v>1347</v>
      </c>
      <c r="Z6" s="181" t="s">
        <v>1348</v>
      </c>
      <c r="AA6" s="181" t="s">
        <v>1349</v>
      </c>
      <c r="AB6" s="182" t="s">
        <v>1350</v>
      </c>
      <c r="AC6" s="178" t="s">
        <v>1351</v>
      </c>
      <c r="AD6" s="178" t="s">
        <v>12</v>
      </c>
      <c r="AE6" s="178" t="s">
        <v>13</v>
      </c>
      <c r="AF6" s="182" t="s">
        <v>14</v>
      </c>
      <c r="AG6" s="182" t="s">
        <v>1191</v>
      </c>
      <c r="AH6" s="183" t="s">
        <v>798</v>
      </c>
      <c r="AI6" s="183" t="s">
        <v>8</v>
      </c>
      <c r="AJ6" s="319" t="s">
        <v>22</v>
      </c>
      <c r="AK6" s="319" t="s">
        <v>1908</v>
      </c>
      <c r="AL6" s="318" t="s">
        <v>1352</v>
      </c>
      <c r="AM6" s="319" t="s">
        <v>1353</v>
      </c>
      <c r="AN6" s="319" t="s">
        <v>1354</v>
      </c>
      <c r="AO6" s="319" t="s">
        <v>20</v>
      </c>
      <c r="AP6" s="319" t="s">
        <v>21</v>
      </c>
      <c r="AQ6" s="319" t="s">
        <v>1355</v>
      </c>
      <c r="AR6" s="319" t="s">
        <v>1356</v>
      </c>
      <c r="AS6" s="319" t="s">
        <v>1357</v>
      </c>
      <c r="AT6" s="319" t="s">
        <v>35</v>
      </c>
      <c r="AU6" s="317" t="s">
        <v>1503</v>
      </c>
      <c r="AV6" s="317" t="s">
        <v>35</v>
      </c>
    </row>
    <row r="7" spans="1:54" ht="84">
      <c r="A7" s="184">
        <v>2</v>
      </c>
      <c r="B7" s="185" t="s">
        <v>1361</v>
      </c>
      <c r="C7" s="186">
        <v>4889</v>
      </c>
      <c r="D7" s="192">
        <v>752105500</v>
      </c>
      <c r="E7" s="188">
        <v>1</v>
      </c>
      <c r="F7" s="228">
        <v>629230000</v>
      </c>
      <c r="G7" s="188">
        <v>2561</v>
      </c>
      <c r="H7" s="229">
        <v>2565</v>
      </c>
      <c r="I7" s="190">
        <v>23792</v>
      </c>
      <c r="J7" s="188"/>
      <c r="K7" s="188"/>
      <c r="L7" s="188"/>
      <c r="M7" s="188"/>
      <c r="N7" s="188"/>
      <c r="O7" s="230"/>
      <c r="P7" s="230">
        <v>150421100</v>
      </c>
      <c r="Q7" s="231">
        <v>17298400</v>
      </c>
      <c r="R7" s="232">
        <v>104233800</v>
      </c>
      <c r="S7" s="232">
        <v>158314200</v>
      </c>
      <c r="T7" s="232">
        <v>198962500</v>
      </c>
      <c r="U7" s="232"/>
      <c r="V7" s="193">
        <v>45461800</v>
      </c>
      <c r="W7" s="344">
        <v>311814900</v>
      </c>
      <c r="X7" s="232"/>
      <c r="Y7" s="194">
        <f t="shared" ref="Y7:Y14" si="1">+J7+K7+L7+M7+N7+O7+P7+Q7+R7+V7+W7+X7</f>
        <v>629230000</v>
      </c>
      <c r="Z7" s="191"/>
      <c r="AA7" s="195"/>
      <c r="AB7" s="184" t="s">
        <v>1362</v>
      </c>
      <c r="AC7" s="186" t="s">
        <v>1363</v>
      </c>
      <c r="AD7" s="186" t="s">
        <v>153</v>
      </c>
      <c r="AE7" s="186" t="s">
        <v>1376</v>
      </c>
      <c r="AF7" s="186" t="s">
        <v>111</v>
      </c>
      <c r="AG7" s="197" t="s">
        <v>82</v>
      </c>
      <c r="AH7" s="197" t="s">
        <v>67</v>
      </c>
      <c r="AI7" s="197" t="s">
        <v>819</v>
      </c>
      <c r="AJ7" s="24" t="s">
        <v>1359</v>
      </c>
      <c r="AK7" s="24" t="s">
        <v>1505</v>
      </c>
      <c r="AL7" s="198" t="s">
        <v>758</v>
      </c>
      <c r="AM7" s="199" t="s">
        <v>1364</v>
      </c>
      <c r="AN7" s="197"/>
      <c r="AO7" s="227" t="s">
        <v>1365</v>
      </c>
      <c r="AP7" s="227"/>
      <c r="AQ7" s="233" t="s">
        <v>1365</v>
      </c>
      <c r="AR7" s="192"/>
      <c r="AS7" s="192"/>
      <c r="AT7" s="192"/>
      <c r="AU7" s="361"/>
      <c r="AV7" s="81"/>
      <c r="AX7" s="366"/>
      <c r="AY7" s="132"/>
      <c r="AZ7" s="132"/>
      <c r="BA7" s="132"/>
      <c r="BB7" s="132"/>
    </row>
    <row r="8" spans="1:54" ht="63">
      <c r="A8" s="184">
        <v>2</v>
      </c>
      <c r="B8" s="185" t="s">
        <v>1366</v>
      </c>
      <c r="C8" s="186"/>
      <c r="D8" s="192">
        <v>275821500</v>
      </c>
      <c r="E8" s="188">
        <v>1</v>
      </c>
      <c r="F8" s="191">
        <v>239000000</v>
      </c>
      <c r="G8" s="188">
        <v>2561</v>
      </c>
      <c r="H8" s="229">
        <v>2564</v>
      </c>
      <c r="I8" s="190">
        <v>242697</v>
      </c>
      <c r="J8" s="188"/>
      <c r="K8" s="188"/>
      <c r="L8" s="188"/>
      <c r="M8" s="188"/>
      <c r="N8" s="188"/>
      <c r="O8" s="230"/>
      <c r="P8" s="230">
        <v>55164300</v>
      </c>
      <c r="Q8" s="231">
        <v>3034000</v>
      </c>
      <c r="R8" s="234">
        <v>24256700</v>
      </c>
      <c r="S8" s="231">
        <v>156545000</v>
      </c>
      <c r="T8" s="231"/>
      <c r="U8" s="231"/>
      <c r="V8" s="193">
        <v>154203400</v>
      </c>
      <c r="W8" s="98"/>
      <c r="X8" s="231"/>
      <c r="Y8" s="194">
        <f t="shared" si="1"/>
        <v>236658400</v>
      </c>
      <c r="Z8" s="191"/>
      <c r="AA8" s="195"/>
      <c r="AB8" s="184" t="s">
        <v>1362</v>
      </c>
      <c r="AC8" s="186" t="s">
        <v>115</v>
      </c>
      <c r="AD8" s="186" t="s">
        <v>109</v>
      </c>
      <c r="AE8" s="186" t="s">
        <v>116</v>
      </c>
      <c r="AF8" s="186" t="s">
        <v>117</v>
      </c>
      <c r="AG8" s="197" t="s">
        <v>42</v>
      </c>
      <c r="AH8" s="197" t="s">
        <v>822</v>
      </c>
      <c r="AI8" s="197" t="s">
        <v>819</v>
      </c>
      <c r="AJ8" s="24" t="s">
        <v>1359</v>
      </c>
      <c r="AK8" s="24" t="s">
        <v>1505</v>
      </c>
      <c r="AL8" s="198" t="s">
        <v>759</v>
      </c>
      <c r="AM8" s="199" t="s">
        <v>1367</v>
      </c>
      <c r="AN8" s="197"/>
      <c r="AO8" s="227" t="s">
        <v>1368</v>
      </c>
      <c r="AP8" s="227"/>
      <c r="AQ8" s="233" t="s">
        <v>1368</v>
      </c>
      <c r="AR8" s="192"/>
      <c r="AS8" s="192"/>
      <c r="AT8" s="192"/>
      <c r="AU8" s="361"/>
      <c r="AV8" s="81"/>
      <c r="AX8" s="366"/>
      <c r="AY8" s="132"/>
      <c r="AZ8" s="132"/>
      <c r="BA8" s="132"/>
      <c r="BB8" s="132"/>
    </row>
    <row r="9" spans="1:54" ht="63">
      <c r="A9" s="184">
        <v>2</v>
      </c>
      <c r="B9" s="185" t="s">
        <v>1369</v>
      </c>
      <c r="C9" s="186">
        <v>10554</v>
      </c>
      <c r="D9" s="192">
        <v>274065600</v>
      </c>
      <c r="E9" s="188">
        <v>1</v>
      </c>
      <c r="F9" s="191">
        <v>231198600</v>
      </c>
      <c r="G9" s="188">
        <v>2562</v>
      </c>
      <c r="H9" s="188">
        <v>2564</v>
      </c>
      <c r="I9" s="190">
        <v>23719</v>
      </c>
      <c r="J9" s="188"/>
      <c r="K9" s="188"/>
      <c r="L9" s="188"/>
      <c r="M9" s="188"/>
      <c r="N9" s="188"/>
      <c r="O9" s="230"/>
      <c r="P9" s="230"/>
      <c r="Q9" s="231">
        <v>54813200</v>
      </c>
      <c r="R9" s="234">
        <v>17552000</v>
      </c>
      <c r="S9" s="231">
        <v>108085400</v>
      </c>
      <c r="T9" s="231">
        <v>50748000</v>
      </c>
      <c r="U9" s="231"/>
      <c r="V9" s="193">
        <v>54678500</v>
      </c>
      <c r="W9" s="98">
        <v>104154900</v>
      </c>
      <c r="X9" s="231"/>
      <c r="Y9" s="194">
        <f t="shared" si="1"/>
        <v>231198600</v>
      </c>
      <c r="Z9" s="191"/>
      <c r="AA9" s="195"/>
      <c r="AB9" s="184"/>
      <c r="AC9" s="186" t="s">
        <v>120</v>
      </c>
      <c r="AD9" s="186" t="s">
        <v>121</v>
      </c>
      <c r="AE9" s="186" t="s">
        <v>122</v>
      </c>
      <c r="AF9" s="186" t="s">
        <v>1370</v>
      </c>
      <c r="AG9" s="197" t="s">
        <v>79</v>
      </c>
      <c r="AH9" s="197"/>
      <c r="AI9" s="197" t="s">
        <v>819</v>
      </c>
      <c r="AJ9" s="24" t="s">
        <v>1359</v>
      </c>
      <c r="AK9" s="24" t="s">
        <v>1505</v>
      </c>
      <c r="AL9" s="198" t="s">
        <v>752</v>
      </c>
      <c r="AM9" s="199" t="s">
        <v>1371</v>
      </c>
      <c r="AN9" s="197"/>
      <c r="AO9" s="227" t="s">
        <v>1372</v>
      </c>
      <c r="AP9" s="227"/>
      <c r="AQ9" s="233" t="s">
        <v>1372</v>
      </c>
      <c r="AR9" s="192"/>
      <c r="AS9" s="192"/>
      <c r="AT9" s="192"/>
      <c r="AU9" s="361"/>
      <c r="AV9" s="81"/>
      <c r="AX9" s="366"/>
      <c r="AY9" s="132"/>
      <c r="AZ9" s="132"/>
      <c r="BA9" s="132"/>
      <c r="BB9" s="132"/>
    </row>
    <row r="10" spans="1:54" ht="63">
      <c r="A10" s="197">
        <v>2</v>
      </c>
      <c r="B10" s="185" t="s">
        <v>1373</v>
      </c>
      <c r="C10" s="197">
        <v>10554</v>
      </c>
      <c r="D10" s="202">
        <v>274065500</v>
      </c>
      <c r="E10" s="203">
        <v>1</v>
      </c>
      <c r="F10" s="204"/>
      <c r="G10" s="205">
        <v>2563</v>
      </c>
      <c r="H10" s="205">
        <v>2565</v>
      </c>
      <c r="I10" s="206"/>
      <c r="J10" s="218"/>
      <c r="K10" s="207"/>
      <c r="L10" s="207"/>
      <c r="M10" s="208"/>
      <c r="N10" s="209"/>
      <c r="O10" s="209"/>
      <c r="P10" s="210"/>
      <c r="Q10" s="25"/>
      <c r="R10" s="211">
        <v>54813100</v>
      </c>
      <c r="S10" s="212">
        <v>109626200</v>
      </c>
      <c r="T10" s="213">
        <v>109626200</v>
      </c>
      <c r="U10" s="213"/>
      <c r="V10" s="193">
        <v>54813100</v>
      </c>
      <c r="W10" s="345">
        <v>74079300</v>
      </c>
      <c r="X10" s="213">
        <v>90360000</v>
      </c>
      <c r="Y10" s="194">
        <f t="shared" si="1"/>
        <v>274065500</v>
      </c>
      <c r="Z10" s="213"/>
      <c r="AA10" s="212"/>
      <c r="AB10" s="214"/>
      <c r="AC10" s="215" t="s">
        <v>115</v>
      </c>
      <c r="AD10" s="215" t="s">
        <v>109</v>
      </c>
      <c r="AE10" s="215" t="s">
        <v>116</v>
      </c>
      <c r="AF10" s="215" t="s">
        <v>117</v>
      </c>
      <c r="AG10" s="51" t="s">
        <v>42</v>
      </c>
      <c r="AH10" s="216" t="s">
        <v>838</v>
      </c>
      <c r="AI10" s="216" t="s">
        <v>819</v>
      </c>
      <c r="AJ10" s="24" t="s">
        <v>1359</v>
      </c>
      <c r="AK10" s="24" t="s">
        <v>1505</v>
      </c>
      <c r="AL10" s="216" t="s">
        <v>479</v>
      </c>
      <c r="AM10" s="215"/>
      <c r="AN10" s="215"/>
      <c r="AO10" s="51">
        <v>2100200190</v>
      </c>
      <c r="AP10" s="51"/>
      <c r="AQ10" s="217">
        <v>2100200190</v>
      </c>
      <c r="AR10" s="207"/>
      <c r="AS10" s="207"/>
      <c r="AT10" s="291"/>
      <c r="AU10" s="361"/>
      <c r="AV10" s="81"/>
      <c r="AX10" s="366"/>
      <c r="AY10" s="132"/>
      <c r="AZ10" s="132"/>
      <c r="BA10" s="132"/>
      <c r="BB10" s="132"/>
    </row>
    <row r="11" spans="1:54" ht="63">
      <c r="A11" s="197">
        <v>2</v>
      </c>
      <c r="B11" s="185" t="s">
        <v>1374</v>
      </c>
      <c r="C11" s="197">
        <v>10805</v>
      </c>
      <c r="D11" s="202">
        <v>600000000</v>
      </c>
      <c r="E11" s="203">
        <v>1</v>
      </c>
      <c r="F11" s="204"/>
      <c r="G11" s="205">
        <v>2563</v>
      </c>
      <c r="H11" s="205">
        <v>2565</v>
      </c>
      <c r="I11" s="206"/>
      <c r="J11" s="218"/>
      <c r="K11" s="207"/>
      <c r="L11" s="207"/>
      <c r="M11" s="208"/>
      <c r="N11" s="209"/>
      <c r="O11" s="209"/>
      <c r="P11" s="210"/>
      <c r="Q11" s="25"/>
      <c r="R11" s="211">
        <v>120000000</v>
      </c>
      <c r="S11" s="212">
        <v>240000000</v>
      </c>
      <c r="T11" s="213">
        <v>240000000</v>
      </c>
      <c r="U11" s="213"/>
      <c r="V11" s="193">
        <v>120000000</v>
      </c>
      <c r="W11" s="345">
        <v>90832000</v>
      </c>
      <c r="X11" s="213">
        <v>269168000</v>
      </c>
      <c r="Y11" s="194">
        <f t="shared" si="1"/>
        <v>600000000</v>
      </c>
      <c r="Z11" s="213"/>
      <c r="AA11" s="212"/>
      <c r="AB11" s="214"/>
      <c r="AC11" s="215" t="s">
        <v>129</v>
      </c>
      <c r="AD11" s="215" t="s">
        <v>130</v>
      </c>
      <c r="AE11" s="215" t="s">
        <v>131</v>
      </c>
      <c r="AF11" s="215" t="s">
        <v>132</v>
      </c>
      <c r="AG11" s="51" t="s">
        <v>82</v>
      </c>
      <c r="AH11" s="216" t="s">
        <v>838</v>
      </c>
      <c r="AI11" s="216" t="s">
        <v>819</v>
      </c>
      <c r="AJ11" s="24" t="s">
        <v>1359</v>
      </c>
      <c r="AK11" s="24" t="s">
        <v>1505</v>
      </c>
      <c r="AL11" s="216" t="s">
        <v>481</v>
      </c>
      <c r="AM11" s="215"/>
      <c r="AN11" s="215"/>
      <c r="AO11" s="51">
        <v>2100200161</v>
      </c>
      <c r="AP11" s="51"/>
      <c r="AQ11" s="217">
        <v>2100200161</v>
      </c>
      <c r="AR11" s="207"/>
      <c r="AS11" s="207"/>
      <c r="AT11" s="291"/>
      <c r="AU11" s="361"/>
      <c r="AV11" s="81"/>
      <c r="AX11" s="366"/>
      <c r="AY11" s="132"/>
      <c r="AZ11" s="132"/>
      <c r="BA11" s="132"/>
      <c r="BB11" s="132"/>
    </row>
    <row r="12" spans="1:54" ht="63">
      <c r="A12" s="184">
        <v>2</v>
      </c>
      <c r="B12" s="185" t="s">
        <v>1375</v>
      </c>
      <c r="C12" s="219"/>
      <c r="D12" s="220">
        <v>41749000</v>
      </c>
      <c r="E12" s="188">
        <v>1</v>
      </c>
      <c r="F12" s="220">
        <v>36999000</v>
      </c>
      <c r="G12" s="188">
        <v>2561</v>
      </c>
      <c r="H12" s="188">
        <v>2562</v>
      </c>
      <c r="I12" s="221">
        <v>242113</v>
      </c>
      <c r="J12" s="221"/>
      <c r="K12" s="221"/>
      <c r="L12" s="195"/>
      <c r="M12" s="195"/>
      <c r="N12" s="195"/>
      <c r="O12" s="191"/>
      <c r="P12" s="222">
        <v>8349800</v>
      </c>
      <c r="Q12" s="222">
        <v>13773800</v>
      </c>
      <c r="R12" s="223">
        <v>5836600</v>
      </c>
      <c r="S12" s="223">
        <v>9038800</v>
      </c>
      <c r="T12" s="223"/>
      <c r="U12" s="223"/>
      <c r="V12" s="193">
        <v>9038800</v>
      </c>
      <c r="W12" s="346"/>
      <c r="X12" s="223"/>
      <c r="Y12" s="194">
        <f t="shared" si="1"/>
        <v>36999000</v>
      </c>
      <c r="Z12" s="191"/>
      <c r="AA12" s="195"/>
      <c r="AB12" s="184" t="s">
        <v>1362</v>
      </c>
      <c r="AC12" s="224" t="s">
        <v>239</v>
      </c>
      <c r="AD12" s="224" t="s">
        <v>109</v>
      </c>
      <c r="AE12" s="224" t="s">
        <v>1376</v>
      </c>
      <c r="AF12" s="188" t="s">
        <v>111</v>
      </c>
      <c r="AG12" s="188" t="s">
        <v>83</v>
      </c>
      <c r="AH12" s="188" t="s">
        <v>849</v>
      </c>
      <c r="AI12" s="188" t="s">
        <v>819</v>
      </c>
      <c r="AJ12" s="263" t="s">
        <v>83</v>
      </c>
      <c r="AK12" s="263" t="s">
        <v>1506</v>
      </c>
      <c r="AL12" s="226" t="s">
        <v>774</v>
      </c>
      <c r="AM12" s="199" t="s">
        <v>1377</v>
      </c>
      <c r="AN12" s="184"/>
      <c r="AO12" s="227" t="s">
        <v>1378</v>
      </c>
      <c r="AP12" s="227"/>
      <c r="AQ12" s="227" t="s">
        <v>1378</v>
      </c>
      <c r="AR12" s="227"/>
      <c r="AS12" s="227"/>
      <c r="AT12" s="188"/>
      <c r="AU12" s="361"/>
      <c r="AV12" s="81"/>
      <c r="AX12" s="366"/>
      <c r="AY12" s="132"/>
      <c r="AZ12" s="132"/>
      <c r="BA12" s="132"/>
      <c r="BB12" s="132"/>
    </row>
    <row r="13" spans="1:54" ht="42">
      <c r="A13" s="235">
        <v>2</v>
      </c>
      <c r="B13" s="236" t="s">
        <v>1379</v>
      </c>
      <c r="C13" s="236" t="s">
        <v>1380</v>
      </c>
      <c r="D13" s="237">
        <v>73000000</v>
      </c>
      <c r="E13" s="238">
        <v>1</v>
      </c>
      <c r="F13" s="239">
        <v>62900000</v>
      </c>
      <c r="G13" s="240">
        <v>2562</v>
      </c>
      <c r="H13" s="240">
        <v>2563</v>
      </c>
      <c r="I13" s="241">
        <v>242728</v>
      </c>
      <c r="J13" s="241"/>
      <c r="K13" s="241"/>
      <c r="L13" s="241"/>
      <c r="M13" s="241"/>
      <c r="N13" s="241"/>
      <c r="O13" s="241"/>
      <c r="P13" s="242"/>
      <c r="Q13" s="238">
        <v>14600000</v>
      </c>
      <c r="R13" s="238">
        <v>20831000</v>
      </c>
      <c r="S13" s="238">
        <v>37569000</v>
      </c>
      <c r="T13" s="238"/>
      <c r="U13" s="238"/>
      <c r="V13" s="193">
        <v>27469000</v>
      </c>
      <c r="W13" s="347"/>
      <c r="X13" s="238"/>
      <c r="Y13" s="194">
        <f t="shared" si="1"/>
        <v>62900000</v>
      </c>
      <c r="Z13" s="243"/>
      <c r="AA13" s="196"/>
      <c r="AB13" s="196"/>
      <c r="AC13" s="244" t="s">
        <v>293</v>
      </c>
      <c r="AD13" s="244" t="s">
        <v>1381</v>
      </c>
      <c r="AE13" s="244" t="s">
        <v>1381</v>
      </c>
      <c r="AF13" s="245" t="s">
        <v>111</v>
      </c>
      <c r="AG13" s="246" t="s">
        <v>51</v>
      </c>
      <c r="AH13" s="247" t="s">
        <v>1382</v>
      </c>
      <c r="AI13" s="247" t="s">
        <v>819</v>
      </c>
      <c r="AJ13" s="24" t="s">
        <v>1507</v>
      </c>
      <c r="AK13" s="24" t="s">
        <v>1504</v>
      </c>
      <c r="AL13" s="322" t="s">
        <v>754</v>
      </c>
      <c r="AM13" s="199" t="s">
        <v>1383</v>
      </c>
      <c r="AN13" s="248"/>
      <c r="AO13" s="249" t="s">
        <v>1378</v>
      </c>
      <c r="AP13" s="249"/>
      <c r="AQ13" s="249" t="s">
        <v>1378</v>
      </c>
      <c r="AR13" s="237"/>
      <c r="AS13" s="237"/>
      <c r="AT13" s="237"/>
      <c r="AU13" s="361"/>
      <c r="AV13" s="81"/>
      <c r="AX13" s="366"/>
      <c r="AY13" s="132"/>
      <c r="AZ13" s="132"/>
      <c r="BA13" s="132"/>
      <c r="BB13" s="132"/>
    </row>
    <row r="14" spans="1:54" ht="42">
      <c r="A14" s="235">
        <v>2</v>
      </c>
      <c r="B14" s="236" t="s">
        <v>1384</v>
      </c>
      <c r="C14" s="236" t="s">
        <v>1380</v>
      </c>
      <c r="D14" s="237">
        <v>73000000</v>
      </c>
      <c r="E14" s="238">
        <v>1</v>
      </c>
      <c r="F14" s="237">
        <v>58590000</v>
      </c>
      <c r="G14" s="240">
        <v>2562</v>
      </c>
      <c r="H14" s="240">
        <v>2563</v>
      </c>
      <c r="I14" s="241" t="s">
        <v>1385</v>
      </c>
      <c r="J14" s="241"/>
      <c r="K14" s="241"/>
      <c r="L14" s="241"/>
      <c r="M14" s="241"/>
      <c r="N14" s="241"/>
      <c r="O14" s="241"/>
      <c r="P14" s="242"/>
      <c r="Q14" s="238">
        <v>14600000</v>
      </c>
      <c r="R14" s="238">
        <v>5262100</v>
      </c>
      <c r="S14" s="238">
        <v>38727900</v>
      </c>
      <c r="T14" s="238"/>
      <c r="U14" s="238"/>
      <c r="V14" s="193">
        <v>38727900</v>
      </c>
      <c r="W14" s="347"/>
      <c r="X14" s="238"/>
      <c r="Y14" s="194">
        <f t="shared" si="1"/>
        <v>58590000</v>
      </c>
      <c r="Z14" s="243"/>
      <c r="AA14" s="196"/>
      <c r="AB14" s="196"/>
      <c r="AC14" s="244" t="s">
        <v>200</v>
      </c>
      <c r="AD14" s="244" t="s">
        <v>201</v>
      </c>
      <c r="AE14" s="244" t="s">
        <v>202</v>
      </c>
      <c r="AF14" s="245" t="s">
        <v>117</v>
      </c>
      <c r="AG14" s="246" t="s">
        <v>55</v>
      </c>
      <c r="AH14" s="247" t="s">
        <v>839</v>
      </c>
      <c r="AI14" s="247" t="s">
        <v>819</v>
      </c>
      <c r="AJ14" s="24" t="s">
        <v>1507</v>
      </c>
      <c r="AK14" s="24" t="s">
        <v>1504</v>
      </c>
      <c r="AL14" s="248" t="s">
        <v>755</v>
      </c>
      <c r="AM14" s="199" t="s">
        <v>1386</v>
      </c>
      <c r="AN14" s="248"/>
      <c r="AO14" s="249" t="s">
        <v>1387</v>
      </c>
      <c r="AP14" s="249"/>
      <c r="AQ14" s="249" t="s">
        <v>1387</v>
      </c>
      <c r="AR14" s="237"/>
      <c r="AS14" s="237"/>
      <c r="AT14" s="237"/>
      <c r="AU14" s="361"/>
      <c r="AV14" s="81"/>
      <c r="AX14" s="366"/>
      <c r="AY14" s="132"/>
      <c r="AZ14" s="132"/>
      <c r="BA14" s="132"/>
      <c r="BB14" s="132"/>
    </row>
    <row r="20" spans="1:50" ht="25.8">
      <c r="A20" s="294" t="s">
        <v>1400</v>
      </c>
    </row>
    <row r="21" spans="1:50" ht="63">
      <c r="A21" s="184">
        <v>1</v>
      </c>
      <c r="B21" s="185" t="s">
        <v>1401</v>
      </c>
      <c r="C21" s="186"/>
      <c r="D21" s="187">
        <v>116389000</v>
      </c>
      <c r="E21" s="184">
        <v>1</v>
      </c>
      <c r="F21" s="192">
        <v>104000000</v>
      </c>
      <c r="G21" s="188">
        <v>2561</v>
      </c>
      <c r="H21" s="188">
        <v>2562</v>
      </c>
      <c r="I21" s="190">
        <v>242235</v>
      </c>
      <c r="J21" s="188"/>
      <c r="K21" s="188"/>
      <c r="L21" s="188"/>
      <c r="M21" s="188"/>
      <c r="N21" s="188"/>
      <c r="O21" s="191"/>
      <c r="P21" s="191">
        <v>23277800</v>
      </c>
      <c r="Q21" s="192">
        <v>19882200</v>
      </c>
      <c r="R21" s="192">
        <v>60840000</v>
      </c>
      <c r="S21" s="192"/>
      <c r="T21" s="192"/>
      <c r="U21" s="192"/>
      <c r="V21" s="192"/>
      <c r="W21" s="192"/>
      <c r="X21" s="192"/>
      <c r="Y21" s="194">
        <f t="shared" ref="Y21:Y58" si="2">+J21+K21+L21+M21+N21+O21+P21+Q21+R21+S21+T21+U21</f>
        <v>104000000</v>
      </c>
      <c r="Z21" s="191"/>
      <c r="AA21" s="195"/>
      <c r="AB21" s="184" t="s">
        <v>1362</v>
      </c>
      <c r="AC21" s="186" t="s">
        <v>78</v>
      </c>
      <c r="AD21" s="186"/>
      <c r="AE21" s="186"/>
      <c r="AF21" s="186" t="s">
        <v>68</v>
      </c>
      <c r="AG21" s="197" t="s">
        <v>79</v>
      </c>
      <c r="AH21" s="197" t="s">
        <v>826</v>
      </c>
      <c r="AI21" s="197"/>
      <c r="AJ21" s="26" t="s">
        <v>1359</v>
      </c>
      <c r="AK21" s="26"/>
      <c r="AL21" s="198" t="s">
        <v>757</v>
      </c>
      <c r="AM21" s="199" t="s">
        <v>1402</v>
      </c>
      <c r="AN21" s="197"/>
      <c r="AO21" s="200" t="s">
        <v>1403</v>
      </c>
      <c r="AP21" s="200"/>
      <c r="AQ21" s="200" t="s">
        <v>1403</v>
      </c>
      <c r="AR21" s="187"/>
      <c r="AS21" s="187"/>
      <c r="AT21" s="187"/>
    </row>
    <row r="22" spans="1:50" ht="63">
      <c r="A22" s="184">
        <v>2</v>
      </c>
      <c r="B22" s="185" t="s">
        <v>1404</v>
      </c>
      <c r="C22" s="250"/>
      <c r="D22" s="230">
        <v>173370100</v>
      </c>
      <c r="E22" s="184">
        <v>1</v>
      </c>
      <c r="F22" s="191">
        <v>168000000</v>
      </c>
      <c r="G22" s="188">
        <v>2560</v>
      </c>
      <c r="H22" s="188">
        <v>2562</v>
      </c>
      <c r="I22" s="190">
        <v>22739</v>
      </c>
      <c r="J22" s="188"/>
      <c r="K22" s="188"/>
      <c r="L22" s="188"/>
      <c r="M22" s="188"/>
      <c r="N22" s="188"/>
      <c r="O22" s="230">
        <v>34674100</v>
      </c>
      <c r="P22" s="230">
        <v>5629200</v>
      </c>
      <c r="Q22" s="222">
        <v>44099900</v>
      </c>
      <c r="R22" s="222">
        <v>83596800</v>
      </c>
      <c r="S22" s="222"/>
      <c r="T22" s="222"/>
      <c r="U22" s="222"/>
      <c r="V22" s="222"/>
      <c r="W22" s="222"/>
      <c r="X22" s="222"/>
      <c r="Y22" s="194">
        <f t="shared" si="2"/>
        <v>168000000</v>
      </c>
      <c r="Z22" s="191">
        <v>0</v>
      </c>
      <c r="AA22" s="195">
        <v>0</v>
      </c>
      <c r="AB22" s="184" t="s">
        <v>1362</v>
      </c>
      <c r="AC22" s="186" t="s">
        <v>1363</v>
      </c>
      <c r="AD22" s="186"/>
      <c r="AE22" s="186"/>
      <c r="AF22" s="188" t="s">
        <v>111</v>
      </c>
      <c r="AG22" s="184" t="s">
        <v>82</v>
      </c>
      <c r="AH22" s="184" t="s">
        <v>1392</v>
      </c>
      <c r="AI22" s="184"/>
      <c r="AJ22" s="26" t="s">
        <v>1359</v>
      </c>
      <c r="AK22" s="26"/>
      <c r="AL22" s="226" t="s">
        <v>480</v>
      </c>
      <c r="AM22" s="199" t="s">
        <v>1405</v>
      </c>
      <c r="AN22" s="184"/>
      <c r="AO22" s="227" t="s">
        <v>1365</v>
      </c>
      <c r="AP22" s="227"/>
      <c r="AQ22" s="227" t="s">
        <v>1365</v>
      </c>
      <c r="AR22" s="230"/>
      <c r="AS22" s="230"/>
      <c r="AT22" s="230"/>
    </row>
    <row r="23" spans="1:50" ht="63">
      <c r="A23" s="184">
        <v>2</v>
      </c>
      <c r="B23" s="185" t="s">
        <v>1406</v>
      </c>
      <c r="C23" s="250"/>
      <c r="D23" s="251">
        <v>421456300</v>
      </c>
      <c r="E23" s="184">
        <v>1</v>
      </c>
      <c r="F23" s="195">
        <v>347918000</v>
      </c>
      <c r="G23" s="188">
        <v>2560</v>
      </c>
      <c r="H23" s="188">
        <v>2562</v>
      </c>
      <c r="I23" s="190">
        <v>23005</v>
      </c>
      <c r="J23" s="188"/>
      <c r="K23" s="188"/>
      <c r="L23" s="188"/>
      <c r="M23" s="188"/>
      <c r="N23" s="188"/>
      <c r="O23" s="230">
        <v>84291300</v>
      </c>
      <c r="P23" s="230">
        <v>7106800</v>
      </c>
      <c r="Q23" s="222">
        <v>89066900</v>
      </c>
      <c r="R23" s="222">
        <v>167453000</v>
      </c>
      <c r="S23" s="222"/>
      <c r="T23" s="222"/>
      <c r="U23" s="222"/>
      <c r="V23" s="222"/>
      <c r="W23" s="222"/>
      <c r="X23" s="222"/>
      <c r="Y23" s="194">
        <f t="shared" si="2"/>
        <v>347918000</v>
      </c>
      <c r="Z23" s="191">
        <v>0</v>
      </c>
      <c r="AA23" s="195">
        <v>0</v>
      </c>
      <c r="AB23" s="184" t="s">
        <v>1362</v>
      </c>
      <c r="AC23" s="224" t="s">
        <v>138</v>
      </c>
      <c r="AD23" s="224"/>
      <c r="AE23" s="224"/>
      <c r="AF23" s="188" t="s">
        <v>127</v>
      </c>
      <c r="AG23" s="184" t="s">
        <v>42</v>
      </c>
      <c r="AH23" s="253" t="s">
        <v>1388</v>
      </c>
      <c r="AI23" s="253"/>
      <c r="AJ23" s="26" t="s">
        <v>1359</v>
      </c>
      <c r="AK23" s="26"/>
      <c r="AL23" s="226" t="s">
        <v>490</v>
      </c>
      <c r="AM23" s="199" t="s">
        <v>1407</v>
      </c>
      <c r="AN23" s="184"/>
      <c r="AO23" s="227" t="s">
        <v>1408</v>
      </c>
      <c r="AP23" s="227"/>
      <c r="AQ23" s="227" t="s">
        <v>1408</v>
      </c>
      <c r="AR23" s="251"/>
      <c r="AS23" s="251"/>
      <c r="AT23" s="251"/>
    </row>
    <row r="24" spans="1:50" ht="63">
      <c r="A24" s="197">
        <v>3</v>
      </c>
      <c r="B24" s="185" t="s">
        <v>1409</v>
      </c>
      <c r="C24" s="197">
        <v>9073</v>
      </c>
      <c r="D24" s="202">
        <v>137412400</v>
      </c>
      <c r="E24" s="203">
        <v>2</v>
      </c>
      <c r="F24" s="204">
        <v>113800000</v>
      </c>
      <c r="G24" s="286">
        <v>2559</v>
      </c>
      <c r="H24" s="286">
        <v>2562</v>
      </c>
      <c r="I24" s="206">
        <v>241881</v>
      </c>
      <c r="J24" s="188"/>
      <c r="K24" s="188"/>
      <c r="L24" s="188"/>
      <c r="M24" s="188"/>
      <c r="N24" s="334">
        <v>27015400</v>
      </c>
      <c r="O24" s="202">
        <v>22846100</v>
      </c>
      <c r="P24" s="202">
        <v>63938500</v>
      </c>
      <c r="Q24" s="231"/>
      <c r="R24" s="202">
        <v>981300</v>
      </c>
      <c r="S24" s="231"/>
      <c r="T24" s="231"/>
      <c r="U24" s="231"/>
      <c r="V24" s="231"/>
      <c r="W24" s="231"/>
      <c r="X24" s="231"/>
      <c r="Y24" s="194">
        <f t="shared" si="2"/>
        <v>114781300</v>
      </c>
      <c r="Z24" s="191"/>
      <c r="AA24" s="195"/>
      <c r="AB24" s="252" t="s">
        <v>1362</v>
      </c>
      <c r="AC24" s="215" t="s">
        <v>391</v>
      </c>
      <c r="AD24" s="215"/>
      <c r="AE24" s="215"/>
      <c r="AF24" s="215" t="s">
        <v>390</v>
      </c>
      <c r="AG24" s="197" t="s">
        <v>82</v>
      </c>
      <c r="AH24" s="198"/>
      <c r="AI24" s="198"/>
      <c r="AJ24" s="26" t="s">
        <v>1359</v>
      </c>
      <c r="AK24" s="26"/>
      <c r="AL24" s="198" t="s">
        <v>778</v>
      </c>
      <c r="AM24" s="197" t="s">
        <v>1389</v>
      </c>
      <c r="AN24" s="197"/>
      <c r="AO24" s="197" t="s">
        <v>1389</v>
      </c>
      <c r="AP24" s="197"/>
      <c r="AQ24" s="197" t="s">
        <v>1389</v>
      </c>
      <c r="AR24" s="251"/>
      <c r="AS24" s="251"/>
      <c r="AT24" s="251"/>
    </row>
    <row r="25" spans="1:50" ht="63">
      <c r="A25" s="184">
        <v>4</v>
      </c>
      <c r="B25" s="185" t="s">
        <v>1410</v>
      </c>
      <c r="C25" s="250"/>
      <c r="D25" s="251">
        <v>328588100</v>
      </c>
      <c r="E25" s="184">
        <v>1</v>
      </c>
      <c r="F25" s="228">
        <v>293200000</v>
      </c>
      <c r="G25" s="254">
        <v>2560</v>
      </c>
      <c r="H25" s="254">
        <v>2563</v>
      </c>
      <c r="I25" s="259">
        <v>242232</v>
      </c>
      <c r="J25" s="254"/>
      <c r="K25" s="254"/>
      <c r="L25" s="254"/>
      <c r="M25" s="254"/>
      <c r="N25" s="254"/>
      <c r="O25" s="257">
        <v>65717700</v>
      </c>
      <c r="P25" s="257">
        <v>38997300</v>
      </c>
      <c r="Q25" s="222">
        <v>95419500</v>
      </c>
      <c r="R25" s="222">
        <v>99912300</v>
      </c>
      <c r="S25" s="222"/>
      <c r="T25" s="222"/>
      <c r="U25" s="222"/>
      <c r="V25" s="222"/>
      <c r="W25" s="222"/>
      <c r="X25" s="222"/>
      <c r="Y25" s="194">
        <f t="shared" si="2"/>
        <v>300046800</v>
      </c>
      <c r="Z25" s="228">
        <v>0</v>
      </c>
      <c r="AA25" s="258">
        <v>0</v>
      </c>
      <c r="AB25" s="252" t="s">
        <v>1362</v>
      </c>
      <c r="AC25" s="224" t="s">
        <v>401</v>
      </c>
      <c r="AD25" s="224"/>
      <c r="AE25" s="224"/>
      <c r="AF25" s="188" t="s">
        <v>394</v>
      </c>
      <c r="AG25" s="184" t="s">
        <v>51</v>
      </c>
      <c r="AH25" s="253" t="s">
        <v>1388</v>
      </c>
      <c r="AI25" s="253"/>
      <c r="AJ25" s="26" t="s">
        <v>1359</v>
      </c>
      <c r="AK25" s="26"/>
      <c r="AL25" s="226" t="s">
        <v>531</v>
      </c>
      <c r="AM25" s="199" t="s">
        <v>1411</v>
      </c>
      <c r="AN25" s="184"/>
      <c r="AO25" s="227" t="s">
        <v>1412</v>
      </c>
      <c r="AP25" s="227"/>
      <c r="AQ25" s="227" t="s">
        <v>1412</v>
      </c>
      <c r="AR25" s="251"/>
      <c r="AS25" s="251"/>
      <c r="AT25" s="251"/>
    </row>
    <row r="26" spans="1:50" ht="63">
      <c r="A26" s="184">
        <v>4</v>
      </c>
      <c r="B26" s="295" t="s">
        <v>1413</v>
      </c>
      <c r="C26" s="186"/>
      <c r="D26" s="251">
        <v>105601500</v>
      </c>
      <c r="E26" s="184">
        <v>1</v>
      </c>
      <c r="F26" s="228">
        <v>91195000</v>
      </c>
      <c r="G26" s="254">
        <v>2561</v>
      </c>
      <c r="H26" s="254">
        <v>2563</v>
      </c>
      <c r="I26" s="259">
        <v>23018</v>
      </c>
      <c r="J26" s="254"/>
      <c r="K26" s="254"/>
      <c r="L26" s="254"/>
      <c r="M26" s="254"/>
      <c r="N26" s="254"/>
      <c r="O26" s="257"/>
      <c r="P26" s="257">
        <v>21120300</v>
      </c>
      <c r="Q26" s="222">
        <v>32137600</v>
      </c>
      <c r="R26" s="222">
        <v>37937100</v>
      </c>
      <c r="S26" s="277">
        <v>0</v>
      </c>
      <c r="T26" s="222"/>
      <c r="U26" s="222"/>
      <c r="V26" s="222"/>
      <c r="W26" s="222"/>
      <c r="X26" s="222"/>
      <c r="Y26" s="194">
        <f t="shared" si="2"/>
        <v>91195000</v>
      </c>
      <c r="Z26" s="228"/>
      <c r="AA26" s="258"/>
      <c r="AB26" s="252" t="s">
        <v>1362</v>
      </c>
      <c r="AC26" s="186" t="s">
        <v>396</v>
      </c>
      <c r="AD26" s="186"/>
      <c r="AE26" s="186"/>
      <c r="AF26" s="186" t="s">
        <v>395</v>
      </c>
      <c r="AG26" s="197" t="s">
        <v>51</v>
      </c>
      <c r="AH26" s="197" t="s">
        <v>822</v>
      </c>
      <c r="AI26" s="197"/>
      <c r="AJ26" s="26" t="s">
        <v>1359</v>
      </c>
      <c r="AK26" s="26"/>
      <c r="AL26" s="198" t="s">
        <v>760</v>
      </c>
      <c r="AM26" s="199" t="s">
        <v>1414</v>
      </c>
      <c r="AN26" s="197"/>
      <c r="AO26" s="227" t="s">
        <v>1415</v>
      </c>
      <c r="AP26" s="227"/>
      <c r="AQ26" s="227" t="s">
        <v>1415</v>
      </c>
      <c r="AR26" s="251"/>
      <c r="AS26" s="251"/>
      <c r="AT26" s="320" t="s">
        <v>1416</v>
      </c>
      <c r="AX26" s="201"/>
    </row>
    <row r="27" spans="1:50" ht="63">
      <c r="A27" s="184">
        <v>4</v>
      </c>
      <c r="B27" s="185" t="s">
        <v>1417</v>
      </c>
      <c r="C27" s="186"/>
      <c r="D27" s="251">
        <v>95903800</v>
      </c>
      <c r="E27" s="184">
        <v>1</v>
      </c>
      <c r="F27" s="228">
        <v>88000000</v>
      </c>
      <c r="G27" s="254">
        <v>2559</v>
      </c>
      <c r="H27" s="254">
        <v>2563</v>
      </c>
      <c r="I27" s="259"/>
      <c r="J27" s="254"/>
      <c r="K27" s="254"/>
      <c r="L27" s="254"/>
      <c r="M27" s="254"/>
      <c r="N27" s="278">
        <v>18854700</v>
      </c>
      <c r="O27" s="257">
        <v>39764800</v>
      </c>
      <c r="P27" s="189">
        <v>3412094</v>
      </c>
      <c r="Q27" s="231">
        <v>18018606</v>
      </c>
      <c r="R27" s="222">
        <v>7949800</v>
      </c>
      <c r="S27" s="222"/>
      <c r="T27" s="222"/>
      <c r="U27" s="222"/>
      <c r="V27" s="222"/>
      <c r="W27" s="222"/>
      <c r="X27" s="222"/>
      <c r="Y27" s="194">
        <f t="shared" si="2"/>
        <v>88000000</v>
      </c>
      <c r="Z27" s="228"/>
      <c r="AA27" s="258"/>
      <c r="AB27" s="252" t="s">
        <v>1362</v>
      </c>
      <c r="AC27" s="186" t="s">
        <v>400</v>
      </c>
      <c r="AD27" s="186"/>
      <c r="AE27" s="186"/>
      <c r="AF27" s="186" t="s">
        <v>394</v>
      </c>
      <c r="AG27" s="197" t="s">
        <v>42</v>
      </c>
      <c r="AH27" s="197" t="s">
        <v>59</v>
      </c>
      <c r="AI27" s="197"/>
      <c r="AJ27" s="26" t="s">
        <v>1359</v>
      </c>
      <c r="AK27" s="26"/>
      <c r="AL27" s="198" t="s">
        <v>777</v>
      </c>
      <c r="AM27" s="261" t="s">
        <v>1418</v>
      </c>
      <c r="AN27" s="197"/>
      <c r="AO27" s="227" t="s">
        <v>1390</v>
      </c>
      <c r="AP27" s="227"/>
      <c r="AQ27" s="227" t="s">
        <v>1390</v>
      </c>
      <c r="AR27" s="251"/>
      <c r="AS27" s="251"/>
      <c r="AT27" s="251"/>
    </row>
    <row r="28" spans="1:50" ht="42">
      <c r="A28" s="270">
        <v>4</v>
      </c>
      <c r="B28" s="185" t="s">
        <v>1419</v>
      </c>
      <c r="C28" s="271"/>
      <c r="D28" s="213">
        <v>58226700</v>
      </c>
      <c r="E28" s="271">
        <v>1</v>
      </c>
      <c r="F28" s="213">
        <v>58045000</v>
      </c>
      <c r="G28" s="335">
        <v>2558</v>
      </c>
      <c r="H28" s="335">
        <v>2560</v>
      </c>
      <c r="I28" s="259"/>
      <c r="J28" s="254"/>
      <c r="K28" s="254"/>
      <c r="L28" s="254"/>
      <c r="M28" s="208">
        <v>20379300</v>
      </c>
      <c r="N28" s="209">
        <v>11313270</v>
      </c>
      <c r="O28" s="257"/>
      <c r="P28" s="189"/>
      <c r="Q28" s="231"/>
      <c r="R28" s="278">
        <v>15202400</v>
      </c>
      <c r="S28" s="222"/>
      <c r="T28" s="222"/>
      <c r="U28" s="222"/>
      <c r="V28" s="222"/>
      <c r="W28" s="222"/>
      <c r="X28" s="222"/>
      <c r="Y28" s="194">
        <f t="shared" si="2"/>
        <v>46894970</v>
      </c>
      <c r="Z28" s="228"/>
      <c r="AA28" s="258"/>
      <c r="AB28" s="252"/>
      <c r="AC28" s="186" t="s">
        <v>397</v>
      </c>
      <c r="AD28" s="186"/>
      <c r="AE28" s="186"/>
      <c r="AF28" s="186" t="s">
        <v>398</v>
      </c>
      <c r="AG28" s="197" t="s">
        <v>42</v>
      </c>
      <c r="AH28" s="197"/>
      <c r="AI28" s="197"/>
      <c r="AJ28" s="26" t="s">
        <v>1359</v>
      </c>
      <c r="AK28" s="26"/>
      <c r="AL28" s="216" t="s">
        <v>779</v>
      </c>
      <c r="AM28" s="271"/>
      <c r="AN28" s="51"/>
      <c r="AO28" s="51">
        <v>2100200092</v>
      </c>
      <c r="AP28" s="51"/>
      <c r="AQ28" s="51" t="s">
        <v>1360</v>
      </c>
      <c r="AR28" s="271"/>
      <c r="AS28" s="271"/>
      <c r="AT28" s="338" t="s">
        <v>1420</v>
      </c>
    </row>
    <row r="29" spans="1:50" ht="63">
      <c r="A29" s="184">
        <v>5</v>
      </c>
      <c r="B29" s="185" t="s">
        <v>1421</v>
      </c>
      <c r="C29" s="250"/>
      <c r="D29" s="251">
        <v>69752100</v>
      </c>
      <c r="E29" s="184">
        <v>1</v>
      </c>
      <c r="F29" s="274">
        <v>76081000</v>
      </c>
      <c r="G29" s="188">
        <v>2560</v>
      </c>
      <c r="H29" s="188">
        <v>2562</v>
      </c>
      <c r="I29" s="190">
        <v>242048</v>
      </c>
      <c r="J29" s="188"/>
      <c r="K29" s="188"/>
      <c r="L29" s="188"/>
      <c r="M29" s="188"/>
      <c r="N29" s="188"/>
      <c r="O29" s="230">
        <v>13950500</v>
      </c>
      <c r="P29" s="230">
        <v>11241500</v>
      </c>
      <c r="Q29" s="222">
        <v>32705700</v>
      </c>
      <c r="R29" s="222">
        <v>18183300</v>
      </c>
      <c r="S29" s="222"/>
      <c r="T29" s="222"/>
      <c r="U29" s="222"/>
      <c r="V29" s="222"/>
      <c r="W29" s="222"/>
      <c r="X29" s="222"/>
      <c r="Y29" s="194">
        <f t="shared" si="2"/>
        <v>76081000</v>
      </c>
      <c r="Z29" s="223">
        <v>0</v>
      </c>
      <c r="AA29" s="195">
        <v>0</v>
      </c>
      <c r="AB29" s="184" t="s">
        <v>1362</v>
      </c>
      <c r="AC29" s="224" t="s">
        <v>410</v>
      </c>
      <c r="AD29" s="224"/>
      <c r="AE29" s="224"/>
      <c r="AF29" s="188" t="s">
        <v>411</v>
      </c>
      <c r="AG29" s="184" t="s">
        <v>42</v>
      </c>
      <c r="AH29" s="292" t="s">
        <v>831</v>
      </c>
      <c r="AI29" s="292"/>
      <c r="AJ29" s="26" t="s">
        <v>1359</v>
      </c>
      <c r="AK29" s="26"/>
      <c r="AL29" s="226" t="s">
        <v>548</v>
      </c>
      <c r="AM29" s="199" t="s">
        <v>1422</v>
      </c>
      <c r="AN29" s="184"/>
      <c r="AO29" s="227" t="s">
        <v>1423</v>
      </c>
      <c r="AP29" s="227"/>
      <c r="AQ29" s="227" t="s">
        <v>1423</v>
      </c>
      <c r="AR29" s="251"/>
      <c r="AS29" s="251"/>
      <c r="AT29" s="251"/>
      <c r="AW29" s="201"/>
    </row>
    <row r="30" spans="1:50" ht="63">
      <c r="A30" s="184">
        <v>5</v>
      </c>
      <c r="B30" s="185" t="s">
        <v>1424</v>
      </c>
      <c r="C30" s="250"/>
      <c r="D30" s="187">
        <v>398861200</v>
      </c>
      <c r="E30" s="184">
        <v>1</v>
      </c>
      <c r="F30" s="191">
        <v>363344000</v>
      </c>
      <c r="G30" s="188">
        <v>2560</v>
      </c>
      <c r="H30" s="188">
        <v>2562</v>
      </c>
      <c r="I30" s="190">
        <v>242121</v>
      </c>
      <c r="J30" s="188"/>
      <c r="K30" s="188"/>
      <c r="L30" s="188"/>
      <c r="M30" s="188"/>
      <c r="N30" s="188"/>
      <c r="O30" s="191">
        <v>79772300</v>
      </c>
      <c r="P30" s="191">
        <v>69544500</v>
      </c>
      <c r="Q30" s="222">
        <v>85876100</v>
      </c>
      <c r="R30" s="222">
        <v>128151100</v>
      </c>
      <c r="S30" s="222"/>
      <c r="T30" s="222"/>
      <c r="U30" s="222"/>
      <c r="V30" s="222"/>
      <c r="W30" s="222"/>
      <c r="X30" s="222"/>
      <c r="Y30" s="194">
        <f t="shared" si="2"/>
        <v>363344000</v>
      </c>
      <c r="Z30" s="223">
        <v>0</v>
      </c>
      <c r="AA30" s="195">
        <v>0</v>
      </c>
      <c r="AB30" s="184" t="s">
        <v>1362</v>
      </c>
      <c r="AC30" s="224" t="s">
        <v>407</v>
      </c>
      <c r="AD30" s="224"/>
      <c r="AE30" s="224"/>
      <c r="AF30" s="188" t="s">
        <v>408</v>
      </c>
      <c r="AG30" s="184" t="s">
        <v>82</v>
      </c>
      <c r="AH30" s="302" t="s">
        <v>67</v>
      </c>
      <c r="AI30" s="302"/>
      <c r="AJ30" s="26" t="s">
        <v>1359</v>
      </c>
      <c r="AK30" s="26"/>
      <c r="AL30" s="226" t="s">
        <v>576</v>
      </c>
      <c r="AM30" s="199" t="s">
        <v>1425</v>
      </c>
      <c r="AN30" s="184"/>
      <c r="AO30" s="227" t="s">
        <v>1426</v>
      </c>
      <c r="AP30" s="227"/>
      <c r="AQ30" s="227" t="s">
        <v>1426</v>
      </c>
      <c r="AR30" s="187"/>
      <c r="AS30" s="187"/>
      <c r="AT30" s="187"/>
    </row>
    <row r="31" spans="1:50" ht="63">
      <c r="A31" s="184">
        <v>5</v>
      </c>
      <c r="B31" s="185" t="s">
        <v>1427</v>
      </c>
      <c r="C31" s="186"/>
      <c r="D31" s="251">
        <v>47657000</v>
      </c>
      <c r="E31" s="184">
        <v>1</v>
      </c>
      <c r="F31" s="228">
        <v>50000000</v>
      </c>
      <c r="G31" s="254">
        <v>2561</v>
      </c>
      <c r="H31" s="254">
        <v>2562</v>
      </c>
      <c r="I31" s="190">
        <v>242067</v>
      </c>
      <c r="J31" s="188"/>
      <c r="K31" s="188"/>
      <c r="L31" s="188"/>
      <c r="M31" s="188"/>
      <c r="N31" s="188"/>
      <c r="O31" s="228"/>
      <c r="P31" s="228">
        <v>9531400</v>
      </c>
      <c r="Q31" s="222">
        <v>26568600</v>
      </c>
      <c r="R31" s="222">
        <v>13900000</v>
      </c>
      <c r="S31" s="222"/>
      <c r="T31" s="222"/>
      <c r="U31" s="222"/>
      <c r="V31" s="222"/>
      <c r="W31" s="222"/>
      <c r="X31" s="222"/>
      <c r="Y31" s="194">
        <f t="shared" si="2"/>
        <v>50000000</v>
      </c>
      <c r="Z31" s="223"/>
      <c r="AA31" s="195"/>
      <c r="AB31" s="252" t="s">
        <v>1362</v>
      </c>
      <c r="AC31" s="186" t="s">
        <v>409</v>
      </c>
      <c r="AD31" s="186"/>
      <c r="AE31" s="186"/>
      <c r="AF31" s="186" t="s">
        <v>406</v>
      </c>
      <c r="AG31" s="197" t="s">
        <v>82</v>
      </c>
      <c r="AH31" s="197" t="s">
        <v>831</v>
      </c>
      <c r="AI31" s="197"/>
      <c r="AJ31" s="26" t="s">
        <v>1359</v>
      </c>
      <c r="AK31" s="26"/>
      <c r="AL31" s="198" t="s">
        <v>761</v>
      </c>
      <c r="AM31" s="199" t="s">
        <v>1428</v>
      </c>
      <c r="AN31" s="197"/>
      <c r="AO31" s="227" t="s">
        <v>1429</v>
      </c>
      <c r="AP31" s="227"/>
      <c r="AQ31" s="227" t="s">
        <v>1429</v>
      </c>
      <c r="AR31" s="251"/>
      <c r="AS31" s="251"/>
      <c r="AT31" s="251"/>
    </row>
    <row r="32" spans="1:50" ht="63">
      <c r="A32" s="184">
        <v>5</v>
      </c>
      <c r="B32" s="185" t="s">
        <v>1430</v>
      </c>
      <c r="C32" s="186"/>
      <c r="D32" s="187">
        <v>65732000</v>
      </c>
      <c r="E32" s="184">
        <v>1</v>
      </c>
      <c r="F32" s="228">
        <v>61700000</v>
      </c>
      <c r="G32" s="254">
        <v>2561</v>
      </c>
      <c r="H32" s="254">
        <v>2562</v>
      </c>
      <c r="I32" s="190">
        <v>22935</v>
      </c>
      <c r="J32" s="188"/>
      <c r="K32" s="188"/>
      <c r="L32" s="188"/>
      <c r="M32" s="188"/>
      <c r="N32" s="188"/>
      <c r="O32" s="228"/>
      <c r="P32" s="228">
        <v>13146400</v>
      </c>
      <c r="Q32" s="222">
        <v>20376900</v>
      </c>
      <c r="R32" s="222">
        <v>28176700</v>
      </c>
      <c r="S32" s="222"/>
      <c r="T32" s="222"/>
      <c r="U32" s="222"/>
      <c r="V32" s="222"/>
      <c r="W32" s="222"/>
      <c r="X32" s="222"/>
      <c r="Y32" s="194">
        <f t="shared" si="2"/>
        <v>61700000</v>
      </c>
      <c r="Z32" s="223"/>
      <c r="AA32" s="195"/>
      <c r="AB32" s="252" t="s">
        <v>1362</v>
      </c>
      <c r="AC32" s="186" t="s">
        <v>404</v>
      </c>
      <c r="AD32" s="186"/>
      <c r="AE32" s="186"/>
      <c r="AF32" s="186" t="s">
        <v>405</v>
      </c>
      <c r="AG32" s="197" t="s">
        <v>51</v>
      </c>
      <c r="AH32" s="197" t="s">
        <v>831</v>
      </c>
      <c r="AI32" s="197"/>
      <c r="AJ32" s="26" t="s">
        <v>1359</v>
      </c>
      <c r="AK32" s="26"/>
      <c r="AL32" s="198" t="s">
        <v>762</v>
      </c>
      <c r="AM32" s="261" t="s">
        <v>1431</v>
      </c>
      <c r="AN32" s="197"/>
      <c r="AO32" s="227" t="s">
        <v>1391</v>
      </c>
      <c r="AP32" s="227"/>
      <c r="AQ32" s="227" t="s">
        <v>1391</v>
      </c>
      <c r="AR32" s="187"/>
      <c r="AS32" s="187"/>
      <c r="AT32" s="187"/>
      <c r="AW32" s="201"/>
    </row>
    <row r="33" spans="1:49" ht="42">
      <c r="A33" s="292">
        <v>6</v>
      </c>
      <c r="B33" s="185" t="s">
        <v>1432</v>
      </c>
      <c r="C33" s="296"/>
      <c r="D33" s="297">
        <v>326146000</v>
      </c>
      <c r="E33" s="184">
        <v>1</v>
      </c>
      <c r="F33" s="293">
        <v>327000000</v>
      </c>
      <c r="G33" s="262">
        <v>2558</v>
      </c>
      <c r="H33" s="262">
        <v>2561</v>
      </c>
      <c r="I33" s="190">
        <v>22453</v>
      </c>
      <c r="J33" s="293"/>
      <c r="K33" s="293"/>
      <c r="L33" s="298"/>
      <c r="M33" s="299">
        <v>0</v>
      </c>
      <c r="N33" s="242">
        <v>27890600</v>
      </c>
      <c r="O33" s="289">
        <v>71942500</v>
      </c>
      <c r="P33" s="289">
        <v>38259000</v>
      </c>
      <c r="Q33" s="222">
        <v>59712300</v>
      </c>
      <c r="R33" s="222">
        <v>129195600</v>
      </c>
      <c r="S33" s="222"/>
      <c r="T33" s="222"/>
      <c r="U33" s="222"/>
      <c r="V33" s="222"/>
      <c r="W33" s="222"/>
      <c r="X33" s="222"/>
      <c r="Y33" s="194">
        <f t="shared" si="2"/>
        <v>327000000</v>
      </c>
      <c r="Z33" s="223">
        <v>0</v>
      </c>
      <c r="AA33" s="337"/>
      <c r="AB33" s="184" t="s">
        <v>1362</v>
      </c>
      <c r="AC33" s="300" t="s">
        <v>414</v>
      </c>
      <c r="AD33" s="300"/>
      <c r="AE33" s="300"/>
      <c r="AF33" s="301" t="s">
        <v>415</v>
      </c>
      <c r="AG33" s="302" t="s">
        <v>82</v>
      </c>
      <c r="AH33" s="184" t="s">
        <v>1388</v>
      </c>
      <c r="AI33" s="184"/>
      <c r="AJ33" s="26" t="s">
        <v>1359</v>
      </c>
      <c r="AK33" s="26"/>
      <c r="AL33" s="303" t="s">
        <v>756</v>
      </c>
      <c r="AM33" s="199" t="s">
        <v>1433</v>
      </c>
      <c r="AN33" s="302"/>
      <c r="AO33" s="266" t="s">
        <v>1434</v>
      </c>
      <c r="AP33" s="266"/>
      <c r="AQ33" s="266" t="s">
        <v>1434</v>
      </c>
      <c r="AR33" s="297"/>
      <c r="AS33" s="297"/>
      <c r="AT33" s="297"/>
    </row>
    <row r="34" spans="1:49" ht="63">
      <c r="A34" s="184">
        <v>6</v>
      </c>
      <c r="B34" s="185" t="s">
        <v>1435</v>
      </c>
      <c r="C34" s="250"/>
      <c r="D34" s="251">
        <v>205347600</v>
      </c>
      <c r="E34" s="184">
        <v>1</v>
      </c>
      <c r="F34" s="191">
        <v>171500000</v>
      </c>
      <c r="G34" s="188">
        <v>2560</v>
      </c>
      <c r="H34" s="188">
        <v>2562</v>
      </c>
      <c r="I34" s="190">
        <v>22899</v>
      </c>
      <c r="J34" s="188"/>
      <c r="K34" s="188"/>
      <c r="L34" s="188"/>
      <c r="M34" s="188"/>
      <c r="N34" s="188"/>
      <c r="O34" s="191">
        <v>41069600</v>
      </c>
      <c r="P34" s="191">
        <v>22556900</v>
      </c>
      <c r="Q34" s="222">
        <v>99298500</v>
      </c>
      <c r="R34" s="222">
        <v>8575000</v>
      </c>
      <c r="S34" s="222"/>
      <c r="T34" s="222"/>
      <c r="U34" s="222"/>
      <c r="V34" s="222"/>
      <c r="W34" s="222"/>
      <c r="X34" s="222"/>
      <c r="Y34" s="194">
        <f t="shared" si="2"/>
        <v>171500000</v>
      </c>
      <c r="Z34" s="191">
        <v>0</v>
      </c>
      <c r="AA34" s="195">
        <v>0</v>
      </c>
      <c r="AB34" s="184" t="s">
        <v>1362</v>
      </c>
      <c r="AC34" s="224" t="s">
        <v>416</v>
      </c>
      <c r="AD34" s="224"/>
      <c r="AE34" s="224"/>
      <c r="AF34" s="188" t="s">
        <v>417</v>
      </c>
      <c r="AG34" s="184" t="s">
        <v>42</v>
      </c>
      <c r="AH34" s="184" t="s">
        <v>1392</v>
      </c>
      <c r="AI34" s="184"/>
      <c r="AJ34" s="26" t="s">
        <v>1359</v>
      </c>
      <c r="AK34" s="26"/>
      <c r="AL34" s="226" t="s">
        <v>577</v>
      </c>
      <c r="AM34" s="199" t="s">
        <v>1436</v>
      </c>
      <c r="AN34" s="184"/>
      <c r="AO34" s="266" t="s">
        <v>1437</v>
      </c>
      <c r="AP34" s="266"/>
      <c r="AQ34" s="266" t="s">
        <v>1437</v>
      </c>
      <c r="AR34" s="251"/>
      <c r="AS34" s="251"/>
      <c r="AT34" s="251"/>
    </row>
    <row r="35" spans="1:49" ht="63">
      <c r="A35" s="184">
        <v>6</v>
      </c>
      <c r="B35" s="185" t="s">
        <v>1438</v>
      </c>
      <c r="C35" s="186"/>
      <c r="D35" s="220">
        <v>55135500</v>
      </c>
      <c r="E35" s="184">
        <v>1</v>
      </c>
      <c r="F35" s="220">
        <v>52750000</v>
      </c>
      <c r="G35" s="254">
        <v>2561</v>
      </c>
      <c r="H35" s="254">
        <v>2563</v>
      </c>
      <c r="I35" s="190">
        <v>242198</v>
      </c>
      <c r="J35" s="188"/>
      <c r="K35" s="188"/>
      <c r="L35" s="188"/>
      <c r="M35" s="188"/>
      <c r="N35" s="188"/>
      <c r="O35" s="228"/>
      <c r="P35" s="228">
        <v>11027100</v>
      </c>
      <c r="Q35" s="265">
        <v>10732300</v>
      </c>
      <c r="R35" s="222">
        <v>30990600</v>
      </c>
      <c r="S35" s="265"/>
      <c r="T35" s="265"/>
      <c r="U35" s="265"/>
      <c r="V35" s="265"/>
      <c r="W35" s="265"/>
      <c r="X35" s="265"/>
      <c r="Y35" s="194">
        <f t="shared" si="2"/>
        <v>52750000</v>
      </c>
      <c r="Z35" s="191"/>
      <c r="AA35" s="195"/>
      <c r="AB35" s="252" t="s">
        <v>1362</v>
      </c>
      <c r="AC35" s="186" t="s">
        <v>418</v>
      </c>
      <c r="AD35" s="186"/>
      <c r="AE35" s="186"/>
      <c r="AF35" s="186" t="s">
        <v>419</v>
      </c>
      <c r="AG35" s="197" t="s">
        <v>82</v>
      </c>
      <c r="AH35" s="197" t="s">
        <v>1392</v>
      </c>
      <c r="AI35" s="197"/>
      <c r="AJ35" s="26" t="s">
        <v>1359</v>
      </c>
      <c r="AK35" s="26"/>
      <c r="AL35" s="198" t="s">
        <v>763</v>
      </c>
      <c r="AM35" s="199" t="s">
        <v>1439</v>
      </c>
      <c r="AN35" s="197"/>
      <c r="AO35" s="266" t="s">
        <v>1393</v>
      </c>
      <c r="AP35" s="266"/>
      <c r="AQ35" s="266" t="s">
        <v>1393</v>
      </c>
      <c r="AR35" s="220"/>
      <c r="AS35" s="220"/>
      <c r="AT35" s="220"/>
    </row>
    <row r="36" spans="1:49" ht="63">
      <c r="A36" s="184">
        <v>6</v>
      </c>
      <c r="B36" s="185" t="s">
        <v>1440</v>
      </c>
      <c r="C36" s="186"/>
      <c r="D36" s="251">
        <v>62574500</v>
      </c>
      <c r="E36" s="184">
        <v>1</v>
      </c>
      <c r="F36" s="191">
        <v>52779000</v>
      </c>
      <c r="G36" s="188">
        <v>2561</v>
      </c>
      <c r="H36" s="188">
        <v>2563</v>
      </c>
      <c r="I36" s="190">
        <v>242004</v>
      </c>
      <c r="J36" s="188"/>
      <c r="K36" s="188"/>
      <c r="L36" s="188"/>
      <c r="M36" s="188"/>
      <c r="N36" s="188"/>
      <c r="O36" s="191"/>
      <c r="P36" s="191">
        <v>12514900</v>
      </c>
      <c r="Q36" s="265">
        <v>19398000</v>
      </c>
      <c r="R36" s="265">
        <v>20866100</v>
      </c>
      <c r="S36" s="265"/>
      <c r="T36" s="265"/>
      <c r="U36" s="265"/>
      <c r="V36" s="265"/>
      <c r="W36" s="265"/>
      <c r="X36" s="265"/>
      <c r="Y36" s="194">
        <f t="shared" si="2"/>
        <v>52779000</v>
      </c>
      <c r="Z36" s="191"/>
      <c r="AA36" s="195"/>
      <c r="AB36" s="252" t="s">
        <v>1362</v>
      </c>
      <c r="AC36" s="186" t="s">
        <v>420</v>
      </c>
      <c r="AD36" s="186"/>
      <c r="AE36" s="186"/>
      <c r="AF36" s="186" t="s">
        <v>419</v>
      </c>
      <c r="AG36" s="197" t="s">
        <v>79</v>
      </c>
      <c r="AH36" s="197" t="s">
        <v>831</v>
      </c>
      <c r="AI36" s="197"/>
      <c r="AJ36" s="26" t="s">
        <v>1359</v>
      </c>
      <c r="AK36" s="26"/>
      <c r="AL36" s="198" t="s">
        <v>764</v>
      </c>
      <c r="AM36" s="261" t="s">
        <v>1441</v>
      </c>
      <c r="AN36" s="197"/>
      <c r="AO36" s="266" t="s">
        <v>1394</v>
      </c>
      <c r="AP36" s="266"/>
      <c r="AQ36" s="266" t="s">
        <v>1395</v>
      </c>
      <c r="AR36" s="251"/>
      <c r="AS36" s="251"/>
      <c r="AT36" s="251"/>
      <c r="AW36" s="201"/>
    </row>
    <row r="37" spans="1:49" ht="63">
      <c r="A37" s="184">
        <v>7</v>
      </c>
      <c r="B37" s="185" t="s">
        <v>1442</v>
      </c>
      <c r="C37" s="186"/>
      <c r="D37" s="251">
        <v>53032500</v>
      </c>
      <c r="E37" s="184">
        <v>1</v>
      </c>
      <c r="F37" s="228">
        <v>47999000</v>
      </c>
      <c r="G37" s="254">
        <v>2561</v>
      </c>
      <c r="H37" s="254">
        <v>2562</v>
      </c>
      <c r="I37" s="190">
        <v>23075</v>
      </c>
      <c r="J37" s="188"/>
      <c r="K37" s="188"/>
      <c r="L37" s="188"/>
      <c r="M37" s="188"/>
      <c r="N37" s="188"/>
      <c r="O37" s="228"/>
      <c r="P37" s="228">
        <v>10606500</v>
      </c>
      <c r="Q37" s="265">
        <v>10465100</v>
      </c>
      <c r="R37" s="222">
        <v>26927400</v>
      </c>
      <c r="S37" s="222"/>
      <c r="T37" s="222"/>
      <c r="U37" s="222"/>
      <c r="V37" s="222"/>
      <c r="W37" s="222"/>
      <c r="X37" s="222"/>
      <c r="Y37" s="194">
        <f t="shared" si="2"/>
        <v>47999000</v>
      </c>
      <c r="Z37" s="191"/>
      <c r="AA37" s="195"/>
      <c r="AB37" s="252" t="s">
        <v>1362</v>
      </c>
      <c r="AC37" s="186" t="s">
        <v>422</v>
      </c>
      <c r="AD37" s="186"/>
      <c r="AE37" s="186"/>
      <c r="AF37" s="186" t="s">
        <v>421</v>
      </c>
      <c r="AG37" s="197" t="s">
        <v>51</v>
      </c>
      <c r="AH37" s="197" t="s">
        <v>822</v>
      </c>
      <c r="AI37" s="197"/>
      <c r="AJ37" s="26" t="s">
        <v>1359</v>
      </c>
      <c r="AK37" s="26"/>
      <c r="AL37" s="198" t="s">
        <v>765</v>
      </c>
      <c r="AM37" s="199" t="s">
        <v>1443</v>
      </c>
      <c r="AN37" s="197"/>
      <c r="AO37" s="200" t="s">
        <v>1444</v>
      </c>
      <c r="AP37" s="200"/>
      <c r="AQ37" s="200" t="s">
        <v>1444</v>
      </c>
      <c r="AR37" s="251"/>
      <c r="AS37" s="251"/>
      <c r="AT37" s="320"/>
    </row>
    <row r="38" spans="1:49" ht="105">
      <c r="A38" s="270">
        <v>7</v>
      </c>
      <c r="B38" s="185" t="s">
        <v>1445</v>
      </c>
      <c r="C38" s="304"/>
      <c r="D38" s="278">
        <v>49083000</v>
      </c>
      <c r="E38" s="304">
        <v>1</v>
      </c>
      <c r="F38" s="278"/>
      <c r="G38" s="304">
        <v>2560</v>
      </c>
      <c r="H38" s="304">
        <v>2562</v>
      </c>
      <c r="I38" s="305"/>
      <c r="J38" s="304"/>
      <c r="K38" s="304"/>
      <c r="L38" s="304"/>
      <c r="M38" s="267"/>
      <c r="N38" s="267"/>
      <c r="O38" s="267">
        <v>11553400</v>
      </c>
      <c r="P38" s="267">
        <v>9994200</v>
      </c>
      <c r="Q38" s="267">
        <v>27535400</v>
      </c>
      <c r="R38" s="267">
        <v>11229000</v>
      </c>
      <c r="S38" s="336">
        <v>0</v>
      </c>
      <c r="T38" s="222"/>
      <c r="U38" s="222"/>
      <c r="V38" s="222"/>
      <c r="W38" s="222"/>
      <c r="X38" s="222"/>
      <c r="Y38" s="194">
        <f t="shared" si="2"/>
        <v>60312000</v>
      </c>
      <c r="Z38" s="191"/>
      <c r="AA38" s="195"/>
      <c r="AB38" s="252"/>
      <c r="AC38" s="306" t="s">
        <v>423</v>
      </c>
      <c r="AD38" s="306"/>
      <c r="AE38" s="306"/>
      <c r="AF38" s="307" t="s">
        <v>421</v>
      </c>
      <c r="AG38" s="279" t="s">
        <v>51</v>
      </c>
      <c r="AH38" s="197"/>
      <c r="AI38" s="197"/>
      <c r="AJ38" s="26" t="s">
        <v>1359</v>
      </c>
      <c r="AK38" s="26"/>
      <c r="AL38" s="308" t="s">
        <v>780</v>
      </c>
      <c r="AM38" s="199"/>
      <c r="AN38" s="197"/>
      <c r="AO38" s="279" t="s">
        <v>1444</v>
      </c>
      <c r="AP38" s="279"/>
      <c r="AQ38" s="279" t="s">
        <v>1444</v>
      </c>
      <c r="AR38" s="251"/>
      <c r="AS38" s="251"/>
      <c r="AT38" s="320" t="s">
        <v>1446</v>
      </c>
    </row>
    <row r="39" spans="1:49" ht="63">
      <c r="A39" s="184">
        <v>8</v>
      </c>
      <c r="B39" s="185" t="s">
        <v>1447</v>
      </c>
      <c r="C39" s="250"/>
      <c r="D39" s="230">
        <v>290711500</v>
      </c>
      <c r="E39" s="184">
        <v>1</v>
      </c>
      <c r="F39" s="191">
        <v>264390000</v>
      </c>
      <c r="G39" s="188">
        <v>2560</v>
      </c>
      <c r="H39" s="188">
        <v>2562</v>
      </c>
      <c r="I39" s="190">
        <v>23060</v>
      </c>
      <c r="J39" s="188"/>
      <c r="K39" s="188"/>
      <c r="L39" s="188"/>
      <c r="M39" s="188"/>
      <c r="N39" s="188"/>
      <c r="O39" s="191">
        <v>58142300</v>
      </c>
      <c r="P39" s="191"/>
      <c r="Q39" s="222">
        <v>21967900</v>
      </c>
      <c r="R39" s="222">
        <v>184279800</v>
      </c>
      <c r="S39" s="222"/>
      <c r="T39" s="222"/>
      <c r="U39" s="222"/>
      <c r="V39" s="222"/>
      <c r="W39" s="222"/>
      <c r="X39" s="222"/>
      <c r="Y39" s="194">
        <f t="shared" si="2"/>
        <v>264390000</v>
      </c>
      <c r="Z39" s="223">
        <v>0</v>
      </c>
      <c r="AA39" s="195">
        <v>0</v>
      </c>
      <c r="AB39" s="184" t="s">
        <v>1362</v>
      </c>
      <c r="AC39" s="224" t="s">
        <v>428</v>
      </c>
      <c r="AD39" s="224"/>
      <c r="AE39" s="224"/>
      <c r="AF39" s="188" t="s">
        <v>429</v>
      </c>
      <c r="AG39" s="184" t="s">
        <v>82</v>
      </c>
      <c r="AH39" s="184" t="s">
        <v>1382</v>
      </c>
      <c r="AI39" s="184"/>
      <c r="AJ39" s="26" t="s">
        <v>1359</v>
      </c>
      <c r="AK39" s="26"/>
      <c r="AL39" s="226" t="s">
        <v>633</v>
      </c>
      <c r="AM39" s="199" t="s">
        <v>1448</v>
      </c>
      <c r="AN39" s="184"/>
      <c r="AO39" s="272" t="s">
        <v>1449</v>
      </c>
      <c r="AP39" s="272"/>
      <c r="AQ39" s="272" t="s">
        <v>1449</v>
      </c>
      <c r="AR39" s="230"/>
      <c r="AS39" s="230"/>
      <c r="AT39" s="230"/>
    </row>
    <row r="40" spans="1:49" ht="63">
      <c r="A40" s="184">
        <v>8</v>
      </c>
      <c r="B40" s="185" t="s">
        <v>1450</v>
      </c>
      <c r="C40" s="186"/>
      <c r="D40" s="230">
        <v>67648500</v>
      </c>
      <c r="E40" s="184">
        <v>1</v>
      </c>
      <c r="F40" s="228">
        <v>56725000</v>
      </c>
      <c r="G40" s="188">
        <v>2561</v>
      </c>
      <c r="H40" s="188">
        <v>2563</v>
      </c>
      <c r="I40" s="190">
        <v>242165</v>
      </c>
      <c r="J40" s="188"/>
      <c r="K40" s="188"/>
      <c r="L40" s="188"/>
      <c r="M40" s="188"/>
      <c r="N40" s="188"/>
      <c r="O40" s="191"/>
      <c r="P40" s="191">
        <v>13529700</v>
      </c>
      <c r="Q40" s="290">
        <v>15286600</v>
      </c>
      <c r="R40" s="222">
        <v>27908700</v>
      </c>
      <c r="S40" s="222"/>
      <c r="T40" s="222"/>
      <c r="U40" s="222"/>
      <c r="V40" s="222"/>
      <c r="W40" s="222"/>
      <c r="X40" s="222"/>
      <c r="Y40" s="194">
        <f t="shared" si="2"/>
        <v>56725000</v>
      </c>
      <c r="Z40" s="223"/>
      <c r="AA40" s="195"/>
      <c r="AB40" s="252" t="s">
        <v>1362</v>
      </c>
      <c r="AC40" s="186" t="s">
        <v>432</v>
      </c>
      <c r="AD40" s="186"/>
      <c r="AE40" s="186"/>
      <c r="AF40" s="186" t="s">
        <v>431</v>
      </c>
      <c r="AG40" s="197" t="s">
        <v>57</v>
      </c>
      <c r="AH40" s="197" t="s">
        <v>826</v>
      </c>
      <c r="AI40" s="197"/>
      <c r="AJ40" s="26" t="s">
        <v>1359</v>
      </c>
      <c r="AK40" s="26"/>
      <c r="AL40" s="198" t="s">
        <v>766</v>
      </c>
      <c r="AM40" s="199" t="s">
        <v>1451</v>
      </c>
      <c r="AN40" s="197"/>
      <c r="AO40" s="272">
        <v>2100200150</v>
      </c>
      <c r="AP40" s="272"/>
      <c r="AQ40" s="272">
        <v>2100200150</v>
      </c>
      <c r="AR40" s="230"/>
      <c r="AS40" s="230"/>
      <c r="AT40" s="230"/>
    </row>
    <row r="41" spans="1:49" ht="63">
      <c r="A41" s="184">
        <v>8</v>
      </c>
      <c r="B41" s="185" t="s">
        <v>1452</v>
      </c>
      <c r="C41" s="186"/>
      <c r="D41" s="230">
        <v>53032500</v>
      </c>
      <c r="E41" s="184">
        <v>1</v>
      </c>
      <c r="F41" s="228">
        <v>48277700</v>
      </c>
      <c r="G41" s="188">
        <v>2561</v>
      </c>
      <c r="H41" s="188">
        <v>2562</v>
      </c>
      <c r="I41" s="190">
        <v>23135</v>
      </c>
      <c r="J41" s="188"/>
      <c r="K41" s="188"/>
      <c r="L41" s="188"/>
      <c r="M41" s="188"/>
      <c r="N41" s="188"/>
      <c r="O41" s="191"/>
      <c r="P41" s="191">
        <v>10606500</v>
      </c>
      <c r="Q41" s="290">
        <v>9621900</v>
      </c>
      <c r="R41" s="231">
        <v>28049300</v>
      </c>
      <c r="S41" s="231"/>
      <c r="T41" s="231"/>
      <c r="U41" s="231"/>
      <c r="V41" s="231"/>
      <c r="W41" s="231"/>
      <c r="X41" s="231"/>
      <c r="Y41" s="194">
        <f t="shared" si="2"/>
        <v>48277700</v>
      </c>
      <c r="Z41" s="223"/>
      <c r="AA41" s="195"/>
      <c r="AB41" s="252" t="s">
        <v>1362</v>
      </c>
      <c r="AC41" s="186" t="s">
        <v>435</v>
      </c>
      <c r="AD41" s="186"/>
      <c r="AE41" s="186"/>
      <c r="AF41" s="186" t="s">
        <v>433</v>
      </c>
      <c r="AG41" s="197" t="s">
        <v>51</v>
      </c>
      <c r="AH41" s="197" t="s">
        <v>822</v>
      </c>
      <c r="AI41" s="197"/>
      <c r="AJ41" s="26" t="s">
        <v>1359</v>
      </c>
      <c r="AK41" s="26"/>
      <c r="AL41" s="198" t="s">
        <v>767</v>
      </c>
      <c r="AM41" s="199" t="s">
        <v>1453</v>
      </c>
      <c r="AN41" s="197"/>
      <c r="AO41" s="272" t="s">
        <v>1454</v>
      </c>
      <c r="AP41" s="272"/>
      <c r="AQ41" s="272" t="s">
        <v>1454</v>
      </c>
      <c r="AR41" s="230"/>
      <c r="AS41" s="230"/>
      <c r="AT41" s="230"/>
    </row>
    <row r="42" spans="1:49" ht="42">
      <c r="A42" s="184">
        <v>8</v>
      </c>
      <c r="B42" s="185" t="s">
        <v>1455</v>
      </c>
      <c r="C42" s="186"/>
      <c r="D42" s="230">
        <v>67648500</v>
      </c>
      <c r="E42" s="184">
        <v>1</v>
      </c>
      <c r="F42" s="228">
        <v>69750000</v>
      </c>
      <c r="G42" s="188">
        <v>2561</v>
      </c>
      <c r="H42" s="188">
        <v>2563</v>
      </c>
      <c r="I42" s="190">
        <v>23003</v>
      </c>
      <c r="J42" s="188"/>
      <c r="K42" s="188"/>
      <c r="L42" s="188"/>
      <c r="M42" s="188"/>
      <c r="N42" s="188"/>
      <c r="O42" s="191"/>
      <c r="P42" s="191">
        <v>13529700</v>
      </c>
      <c r="Q42" s="231">
        <v>23194600</v>
      </c>
      <c r="R42" s="231">
        <v>33025700</v>
      </c>
      <c r="S42" s="231"/>
      <c r="T42" s="231"/>
      <c r="U42" s="231"/>
      <c r="V42" s="231"/>
      <c r="W42" s="231"/>
      <c r="X42" s="231"/>
      <c r="Y42" s="194">
        <f t="shared" si="2"/>
        <v>69750000</v>
      </c>
      <c r="Z42" s="223"/>
      <c r="AA42" s="195"/>
      <c r="AB42" s="252" t="s">
        <v>1362</v>
      </c>
      <c r="AC42" s="186" t="s">
        <v>436</v>
      </c>
      <c r="AD42" s="186"/>
      <c r="AE42" s="186"/>
      <c r="AF42" s="186" t="s">
        <v>429</v>
      </c>
      <c r="AG42" s="197" t="s">
        <v>55</v>
      </c>
      <c r="AH42" s="197" t="s">
        <v>826</v>
      </c>
      <c r="AI42" s="197"/>
      <c r="AJ42" s="26" t="s">
        <v>1359</v>
      </c>
      <c r="AK42" s="26"/>
      <c r="AL42" s="198" t="s">
        <v>768</v>
      </c>
      <c r="AM42" s="199" t="s">
        <v>1456</v>
      </c>
      <c r="AN42" s="197"/>
      <c r="AO42" s="272" t="s">
        <v>1396</v>
      </c>
      <c r="AP42" s="272"/>
      <c r="AQ42" s="272" t="s">
        <v>1396</v>
      </c>
      <c r="AR42" s="230"/>
      <c r="AS42" s="230"/>
      <c r="AT42" s="230"/>
    </row>
    <row r="43" spans="1:49" ht="63">
      <c r="A43" s="184">
        <v>9</v>
      </c>
      <c r="B43" s="185" t="s">
        <v>1457</v>
      </c>
      <c r="C43" s="250"/>
      <c r="D43" s="251">
        <v>187641500</v>
      </c>
      <c r="E43" s="184">
        <v>1</v>
      </c>
      <c r="F43" s="228">
        <v>158400000</v>
      </c>
      <c r="G43" s="188">
        <v>2560</v>
      </c>
      <c r="H43" s="188">
        <v>2562</v>
      </c>
      <c r="I43" s="190">
        <v>23161</v>
      </c>
      <c r="J43" s="188"/>
      <c r="K43" s="188"/>
      <c r="L43" s="188"/>
      <c r="M43" s="188"/>
      <c r="N43" s="188"/>
      <c r="O43" s="191">
        <v>37528300</v>
      </c>
      <c r="P43" s="191">
        <v>11234500</v>
      </c>
      <c r="Q43" s="222">
        <v>98673400</v>
      </c>
      <c r="R43" s="222">
        <v>10963800</v>
      </c>
      <c r="S43" s="222"/>
      <c r="T43" s="222"/>
      <c r="U43" s="222"/>
      <c r="V43" s="222"/>
      <c r="W43" s="222"/>
      <c r="X43" s="222"/>
      <c r="Y43" s="194">
        <f t="shared" si="2"/>
        <v>158400000</v>
      </c>
      <c r="Z43" s="191">
        <v>0</v>
      </c>
      <c r="AA43" s="195">
        <v>0</v>
      </c>
      <c r="AB43" s="252" t="s">
        <v>1362</v>
      </c>
      <c r="AC43" s="224" t="s">
        <v>441</v>
      </c>
      <c r="AD43" s="224"/>
      <c r="AE43" s="224"/>
      <c r="AF43" s="188" t="s">
        <v>438</v>
      </c>
      <c r="AG43" s="184" t="s">
        <v>82</v>
      </c>
      <c r="AH43" s="184" t="s">
        <v>1382</v>
      </c>
      <c r="AI43" s="184"/>
      <c r="AJ43" s="26" t="s">
        <v>1359</v>
      </c>
      <c r="AK43" s="26"/>
      <c r="AL43" s="226" t="s">
        <v>635</v>
      </c>
      <c r="AM43" s="199" t="s">
        <v>1458</v>
      </c>
      <c r="AN43" s="184"/>
      <c r="AO43" s="276" t="s">
        <v>1398</v>
      </c>
      <c r="AP43" s="276"/>
      <c r="AQ43" s="276" t="s">
        <v>1398</v>
      </c>
      <c r="AR43" s="251"/>
      <c r="AS43" s="251"/>
      <c r="AT43" s="251"/>
    </row>
    <row r="44" spans="1:49" ht="63">
      <c r="A44" s="184">
        <v>9</v>
      </c>
      <c r="B44" s="185" t="s">
        <v>1459</v>
      </c>
      <c r="C44" s="250"/>
      <c r="D44" s="251">
        <v>167744900</v>
      </c>
      <c r="E44" s="184">
        <v>1</v>
      </c>
      <c r="F44" s="191">
        <v>144970000</v>
      </c>
      <c r="G44" s="188">
        <v>2560</v>
      </c>
      <c r="H44" s="188">
        <v>2562</v>
      </c>
      <c r="I44" s="190">
        <v>22960</v>
      </c>
      <c r="J44" s="188"/>
      <c r="K44" s="188"/>
      <c r="L44" s="188"/>
      <c r="M44" s="188"/>
      <c r="N44" s="188"/>
      <c r="O44" s="191">
        <v>33549000</v>
      </c>
      <c r="P44" s="191">
        <v>42267400</v>
      </c>
      <c r="Q44" s="222">
        <v>56251300</v>
      </c>
      <c r="R44" s="222">
        <v>12902300</v>
      </c>
      <c r="S44" s="222"/>
      <c r="T44" s="222"/>
      <c r="U44" s="222"/>
      <c r="V44" s="222"/>
      <c r="W44" s="222"/>
      <c r="X44" s="222"/>
      <c r="Y44" s="194">
        <f t="shared" si="2"/>
        <v>144970000</v>
      </c>
      <c r="Z44" s="191">
        <v>0</v>
      </c>
      <c r="AA44" s="195">
        <v>0</v>
      </c>
      <c r="AB44" s="184" t="s">
        <v>1362</v>
      </c>
      <c r="AC44" s="224" t="s">
        <v>442</v>
      </c>
      <c r="AD44" s="224"/>
      <c r="AE44" s="224"/>
      <c r="AF44" s="188" t="s">
        <v>439</v>
      </c>
      <c r="AG44" s="184" t="s">
        <v>42</v>
      </c>
      <c r="AH44" s="184" t="s">
        <v>1382</v>
      </c>
      <c r="AI44" s="184"/>
      <c r="AJ44" s="26" t="s">
        <v>1359</v>
      </c>
      <c r="AK44" s="26"/>
      <c r="AL44" s="226" t="s">
        <v>636</v>
      </c>
      <c r="AM44" s="199" t="s">
        <v>1460</v>
      </c>
      <c r="AN44" s="184"/>
      <c r="AO44" s="276" t="s">
        <v>1461</v>
      </c>
      <c r="AP44" s="276"/>
      <c r="AQ44" s="276" t="s">
        <v>1461</v>
      </c>
      <c r="AR44" s="251"/>
      <c r="AS44" s="251"/>
      <c r="AT44" s="251"/>
    </row>
    <row r="45" spans="1:49" ht="63">
      <c r="A45" s="184">
        <v>9</v>
      </c>
      <c r="B45" s="185" t="s">
        <v>1462</v>
      </c>
      <c r="C45" s="186"/>
      <c r="D45" s="251">
        <v>80223000</v>
      </c>
      <c r="E45" s="184">
        <v>1</v>
      </c>
      <c r="F45" s="191">
        <v>73919000</v>
      </c>
      <c r="G45" s="188">
        <v>2561</v>
      </c>
      <c r="H45" s="188">
        <v>2562</v>
      </c>
      <c r="I45" s="190">
        <v>22915</v>
      </c>
      <c r="J45" s="188"/>
      <c r="K45" s="188"/>
      <c r="L45" s="188"/>
      <c r="M45" s="188"/>
      <c r="N45" s="188"/>
      <c r="O45" s="191"/>
      <c r="P45" s="191">
        <v>16044600</v>
      </c>
      <c r="Q45" s="192">
        <v>48708500</v>
      </c>
      <c r="R45" s="222">
        <v>9165900</v>
      </c>
      <c r="S45" s="222"/>
      <c r="T45" s="222"/>
      <c r="U45" s="222"/>
      <c r="V45" s="222"/>
      <c r="W45" s="222"/>
      <c r="X45" s="222"/>
      <c r="Y45" s="194">
        <f t="shared" si="2"/>
        <v>73919000</v>
      </c>
      <c r="Z45" s="191"/>
      <c r="AA45" s="195"/>
      <c r="AB45" s="252" t="s">
        <v>1362</v>
      </c>
      <c r="AC45" s="186" t="s">
        <v>443</v>
      </c>
      <c r="AD45" s="186"/>
      <c r="AE45" s="186"/>
      <c r="AF45" s="186" t="s">
        <v>437</v>
      </c>
      <c r="AG45" s="197" t="s">
        <v>79</v>
      </c>
      <c r="AH45" s="197" t="s">
        <v>59</v>
      </c>
      <c r="AI45" s="197"/>
      <c r="AJ45" s="26" t="s">
        <v>1359</v>
      </c>
      <c r="AK45" s="26"/>
      <c r="AL45" s="198" t="s">
        <v>769</v>
      </c>
      <c r="AM45" s="261" t="s">
        <v>1463</v>
      </c>
      <c r="AN45" s="197"/>
      <c r="AO45" s="276" t="s">
        <v>1464</v>
      </c>
      <c r="AP45" s="276"/>
      <c r="AQ45" s="276" t="s">
        <v>1397</v>
      </c>
      <c r="AR45" s="251"/>
      <c r="AS45" s="251"/>
      <c r="AT45" s="251"/>
    </row>
    <row r="46" spans="1:49" ht="63">
      <c r="A46" s="184">
        <v>9</v>
      </c>
      <c r="B46" s="185" t="s">
        <v>1465</v>
      </c>
      <c r="C46" s="186"/>
      <c r="D46" s="251">
        <v>73229000</v>
      </c>
      <c r="E46" s="184">
        <v>1</v>
      </c>
      <c r="F46" s="191">
        <v>59222800</v>
      </c>
      <c r="G46" s="188">
        <v>2561</v>
      </c>
      <c r="H46" s="188">
        <v>2563</v>
      </c>
      <c r="I46" s="190">
        <v>22995</v>
      </c>
      <c r="J46" s="188"/>
      <c r="K46" s="188"/>
      <c r="L46" s="188"/>
      <c r="M46" s="188"/>
      <c r="N46" s="188"/>
      <c r="O46" s="191"/>
      <c r="P46" s="191">
        <v>14645800</v>
      </c>
      <c r="Q46" s="192">
        <v>17334000</v>
      </c>
      <c r="R46" s="222">
        <v>27243000</v>
      </c>
      <c r="S46" s="222"/>
      <c r="T46" s="222"/>
      <c r="U46" s="222"/>
      <c r="V46" s="222"/>
      <c r="W46" s="222"/>
      <c r="X46" s="222"/>
      <c r="Y46" s="194">
        <f t="shared" si="2"/>
        <v>59222800</v>
      </c>
      <c r="Z46" s="191"/>
      <c r="AA46" s="195"/>
      <c r="AB46" s="252" t="s">
        <v>1362</v>
      </c>
      <c r="AC46" s="186" t="s">
        <v>440</v>
      </c>
      <c r="AD46" s="186"/>
      <c r="AE46" s="186"/>
      <c r="AF46" s="186" t="s">
        <v>439</v>
      </c>
      <c r="AG46" s="197" t="s">
        <v>51</v>
      </c>
      <c r="AH46" s="197" t="s">
        <v>826</v>
      </c>
      <c r="AI46" s="197"/>
      <c r="AJ46" s="26" t="s">
        <v>1359</v>
      </c>
      <c r="AK46" s="26"/>
      <c r="AL46" s="198" t="s">
        <v>770</v>
      </c>
      <c r="AM46" s="261" t="s">
        <v>1466</v>
      </c>
      <c r="AN46" s="197"/>
      <c r="AO46" s="276">
        <v>2100200127</v>
      </c>
      <c r="AP46" s="276"/>
      <c r="AQ46" s="276">
        <v>2100200127</v>
      </c>
      <c r="AR46" s="251"/>
      <c r="AS46" s="251"/>
      <c r="AT46" s="251"/>
    </row>
    <row r="47" spans="1:49" ht="63">
      <c r="A47" s="184">
        <v>10</v>
      </c>
      <c r="B47" s="185" t="s">
        <v>1467</v>
      </c>
      <c r="C47" s="250"/>
      <c r="D47" s="251">
        <v>97976000</v>
      </c>
      <c r="E47" s="184">
        <v>1</v>
      </c>
      <c r="F47" s="251">
        <v>102000000</v>
      </c>
      <c r="G47" s="188">
        <v>2560</v>
      </c>
      <c r="H47" s="260">
        <v>2563</v>
      </c>
      <c r="I47" s="190">
        <v>23012</v>
      </c>
      <c r="J47" s="188"/>
      <c r="K47" s="188"/>
      <c r="L47" s="188"/>
      <c r="M47" s="188"/>
      <c r="N47" s="188"/>
      <c r="O47" s="282"/>
      <c r="P47" s="282">
        <v>14565900</v>
      </c>
      <c r="Q47" s="309">
        <v>58972400</v>
      </c>
      <c r="R47" s="231">
        <v>28461700</v>
      </c>
      <c r="S47" s="231"/>
      <c r="T47" s="231"/>
      <c r="U47" s="231"/>
      <c r="V47" s="231"/>
      <c r="W47" s="231"/>
      <c r="X47" s="231"/>
      <c r="Y47" s="194">
        <f t="shared" si="2"/>
        <v>102000000</v>
      </c>
      <c r="Z47" s="223">
        <v>0</v>
      </c>
      <c r="AA47" s="195">
        <v>0</v>
      </c>
      <c r="AB47" s="252" t="s">
        <v>1362</v>
      </c>
      <c r="AC47" s="224" t="s">
        <v>447</v>
      </c>
      <c r="AD47" s="224"/>
      <c r="AE47" s="224"/>
      <c r="AF47" s="188" t="s">
        <v>446</v>
      </c>
      <c r="AG47" s="184" t="s">
        <v>82</v>
      </c>
      <c r="AH47" s="253" t="s">
        <v>1388</v>
      </c>
      <c r="AI47" s="253"/>
      <c r="AJ47" s="26" t="s">
        <v>1359</v>
      </c>
      <c r="AK47" s="26"/>
      <c r="AL47" s="226" t="s">
        <v>688</v>
      </c>
      <c r="AM47" s="199" t="s">
        <v>1468</v>
      </c>
      <c r="AN47" s="184"/>
      <c r="AO47" s="281" t="s">
        <v>1469</v>
      </c>
      <c r="AP47" s="281"/>
      <c r="AQ47" s="281" t="s">
        <v>1469</v>
      </c>
      <c r="AR47" s="251"/>
      <c r="AS47" s="251"/>
      <c r="AT47" s="251"/>
    </row>
    <row r="48" spans="1:49" ht="63">
      <c r="A48" s="252">
        <v>10</v>
      </c>
      <c r="B48" s="24" t="s">
        <v>1470</v>
      </c>
      <c r="C48" s="219"/>
      <c r="D48" s="251">
        <v>72609000</v>
      </c>
      <c r="E48" s="184">
        <v>1</v>
      </c>
      <c r="F48" s="251">
        <v>65540000</v>
      </c>
      <c r="G48" s="188">
        <v>2561</v>
      </c>
      <c r="H48" s="188">
        <v>2563</v>
      </c>
      <c r="I48" s="190">
        <v>23168</v>
      </c>
      <c r="J48" s="188"/>
      <c r="K48" s="188"/>
      <c r="L48" s="188"/>
      <c r="M48" s="188"/>
      <c r="N48" s="188"/>
      <c r="O48" s="188"/>
      <c r="P48" s="282">
        <v>14521800</v>
      </c>
      <c r="Q48" s="283">
        <v>19488200</v>
      </c>
      <c r="R48" s="222">
        <v>31530000</v>
      </c>
      <c r="S48" s="222"/>
      <c r="T48" s="222"/>
      <c r="U48" s="222"/>
      <c r="V48" s="222"/>
      <c r="W48" s="222"/>
      <c r="X48" s="222"/>
      <c r="Y48" s="194">
        <f t="shared" si="2"/>
        <v>65540000</v>
      </c>
      <c r="Z48" s="223"/>
      <c r="AA48" s="195"/>
      <c r="AB48" s="252" t="s">
        <v>1362</v>
      </c>
      <c r="AC48" s="219" t="s">
        <v>448</v>
      </c>
      <c r="AD48" s="219"/>
      <c r="AE48" s="219"/>
      <c r="AF48" s="219" t="s">
        <v>445</v>
      </c>
      <c r="AG48" s="284" t="s">
        <v>55</v>
      </c>
      <c r="AH48" s="284" t="s">
        <v>826</v>
      </c>
      <c r="AI48" s="284"/>
      <c r="AJ48" s="26" t="s">
        <v>1359</v>
      </c>
      <c r="AK48" s="26"/>
      <c r="AL48" s="285" t="s">
        <v>771</v>
      </c>
      <c r="AM48" s="261" t="s">
        <v>1471</v>
      </c>
      <c r="AN48" s="284"/>
      <c r="AO48" s="281" t="s">
        <v>1472</v>
      </c>
      <c r="AP48" s="281"/>
      <c r="AQ48" s="281" t="s">
        <v>1472</v>
      </c>
      <c r="AR48" s="251"/>
      <c r="AS48" s="251"/>
      <c r="AT48" s="251"/>
    </row>
    <row r="49" spans="1:54" ht="63">
      <c r="A49" s="184">
        <v>11</v>
      </c>
      <c r="B49" s="185" t="s">
        <v>1473</v>
      </c>
      <c r="C49" s="250"/>
      <c r="D49" s="251">
        <v>600000000</v>
      </c>
      <c r="E49" s="184">
        <v>1</v>
      </c>
      <c r="F49" s="191">
        <v>518849000</v>
      </c>
      <c r="G49" s="188">
        <v>2560</v>
      </c>
      <c r="H49" s="188">
        <v>2562</v>
      </c>
      <c r="I49" s="190">
        <v>23068</v>
      </c>
      <c r="J49" s="188"/>
      <c r="K49" s="188"/>
      <c r="L49" s="188"/>
      <c r="M49" s="188"/>
      <c r="N49" s="188"/>
      <c r="O49" s="230">
        <v>120000000</v>
      </c>
      <c r="P49" s="230">
        <v>0</v>
      </c>
      <c r="Q49" s="222">
        <v>100874000</v>
      </c>
      <c r="R49" s="222">
        <v>297975000</v>
      </c>
      <c r="S49" s="222"/>
      <c r="T49" s="222"/>
      <c r="U49" s="222"/>
      <c r="V49" s="222"/>
      <c r="W49" s="222"/>
      <c r="X49" s="222"/>
      <c r="Y49" s="194">
        <f t="shared" si="2"/>
        <v>518849000</v>
      </c>
      <c r="Z49" s="191">
        <v>0</v>
      </c>
      <c r="AA49" s="195">
        <v>0</v>
      </c>
      <c r="AB49" s="184" t="s">
        <v>1362</v>
      </c>
      <c r="AC49" s="310" t="s">
        <v>451</v>
      </c>
      <c r="AD49" s="310"/>
      <c r="AE49" s="310"/>
      <c r="AF49" s="188" t="s">
        <v>450</v>
      </c>
      <c r="AG49" s="184" t="s">
        <v>82</v>
      </c>
      <c r="AH49" s="184" t="s">
        <v>67</v>
      </c>
      <c r="AI49" s="184"/>
      <c r="AJ49" s="26" t="s">
        <v>1359</v>
      </c>
      <c r="AK49" s="26"/>
      <c r="AL49" s="226" t="s">
        <v>718</v>
      </c>
      <c r="AM49" s="199" t="s">
        <v>1474</v>
      </c>
      <c r="AN49" s="184"/>
      <c r="AO49" s="272" t="s">
        <v>1399</v>
      </c>
      <c r="AP49" s="272"/>
      <c r="AQ49" s="272" t="s">
        <v>1399</v>
      </c>
      <c r="AR49" s="251"/>
      <c r="AS49" s="251"/>
      <c r="AT49" s="251"/>
    </row>
    <row r="50" spans="1:54" ht="63">
      <c r="A50" s="184">
        <v>11</v>
      </c>
      <c r="B50" s="185" t="s">
        <v>1852</v>
      </c>
      <c r="C50" s="250"/>
      <c r="D50" s="251">
        <v>48948000</v>
      </c>
      <c r="E50" s="184">
        <v>1</v>
      </c>
      <c r="F50" s="311"/>
      <c r="G50" s="188">
        <v>2561</v>
      </c>
      <c r="H50" s="188">
        <v>2562</v>
      </c>
      <c r="I50" s="190"/>
      <c r="J50" s="188"/>
      <c r="K50" s="188"/>
      <c r="L50" s="188"/>
      <c r="M50" s="188"/>
      <c r="N50" s="188"/>
      <c r="O50" s="191"/>
      <c r="P50" s="191">
        <v>9789600</v>
      </c>
      <c r="Q50" s="265">
        <v>7733700</v>
      </c>
      <c r="R50" s="265">
        <v>0</v>
      </c>
      <c r="S50" s="312">
        <v>0</v>
      </c>
      <c r="T50" s="265"/>
      <c r="U50" s="265"/>
      <c r="V50" s="265"/>
      <c r="W50" s="265"/>
      <c r="X50" s="265"/>
      <c r="Y50" s="194">
        <f t="shared" si="2"/>
        <v>17523300</v>
      </c>
      <c r="Z50" s="191"/>
      <c r="AA50" s="195"/>
      <c r="AB50" s="184" t="s">
        <v>1358</v>
      </c>
      <c r="AC50" s="186" t="s">
        <v>452</v>
      </c>
      <c r="AD50" s="186"/>
      <c r="AE50" s="186"/>
      <c r="AF50" s="186" t="s">
        <v>449</v>
      </c>
      <c r="AG50" s="197" t="s">
        <v>42</v>
      </c>
      <c r="AH50" s="197" t="s">
        <v>831</v>
      </c>
      <c r="AI50" s="197"/>
      <c r="AJ50" s="26" t="s">
        <v>1359</v>
      </c>
      <c r="AK50" s="26"/>
      <c r="AL50" s="198" t="s">
        <v>772</v>
      </c>
      <c r="AM50" s="261" t="s">
        <v>1475</v>
      </c>
      <c r="AN50" s="197"/>
      <c r="AO50" s="272" t="s">
        <v>1476</v>
      </c>
      <c r="AP50" s="272"/>
      <c r="AQ50" s="272" t="s">
        <v>1476</v>
      </c>
      <c r="AR50" s="251"/>
      <c r="AS50" s="251"/>
      <c r="AT50" s="320" t="s">
        <v>1477</v>
      </c>
      <c r="AW50" s="201"/>
    </row>
    <row r="51" spans="1:54" ht="63">
      <c r="A51" s="184">
        <v>11</v>
      </c>
      <c r="B51" s="185" t="s">
        <v>1478</v>
      </c>
      <c r="C51" s="250"/>
      <c r="D51" s="251">
        <v>129195000</v>
      </c>
      <c r="E51" s="184">
        <v>1</v>
      </c>
      <c r="F51" s="228">
        <v>103000000</v>
      </c>
      <c r="G51" s="188">
        <v>2561</v>
      </c>
      <c r="H51" s="188">
        <v>2563</v>
      </c>
      <c r="I51" s="190">
        <v>23066</v>
      </c>
      <c r="J51" s="188"/>
      <c r="K51" s="188"/>
      <c r="L51" s="188"/>
      <c r="M51" s="188"/>
      <c r="N51" s="188"/>
      <c r="O51" s="230"/>
      <c r="P51" s="230">
        <v>25839000</v>
      </c>
      <c r="Q51" s="265">
        <v>22571000</v>
      </c>
      <c r="R51" s="265">
        <v>54590000</v>
      </c>
      <c r="S51" s="265"/>
      <c r="T51" s="265"/>
      <c r="U51" s="265"/>
      <c r="V51" s="265"/>
      <c r="W51" s="265"/>
      <c r="X51" s="265"/>
      <c r="Y51" s="194">
        <f t="shared" si="2"/>
        <v>103000000</v>
      </c>
      <c r="Z51" s="191"/>
      <c r="AA51" s="195"/>
      <c r="AB51" s="252" t="s">
        <v>1362</v>
      </c>
      <c r="AC51" s="186" t="s">
        <v>451</v>
      </c>
      <c r="AD51" s="186"/>
      <c r="AE51" s="186"/>
      <c r="AF51" s="186" t="s">
        <v>450</v>
      </c>
      <c r="AG51" s="197" t="s">
        <v>82</v>
      </c>
      <c r="AH51" s="197" t="s">
        <v>1293</v>
      </c>
      <c r="AI51" s="197"/>
      <c r="AJ51" s="26" t="s">
        <v>1359</v>
      </c>
      <c r="AK51" s="26"/>
      <c r="AL51" s="198" t="s">
        <v>773</v>
      </c>
      <c r="AM51" s="261" t="s">
        <v>1479</v>
      </c>
      <c r="AN51" s="197"/>
      <c r="AO51" s="272" t="s">
        <v>1399</v>
      </c>
      <c r="AP51" s="272"/>
      <c r="AQ51" s="272" t="s">
        <v>1399</v>
      </c>
      <c r="AR51" s="251"/>
      <c r="AS51" s="251"/>
      <c r="AT51" s="251"/>
    </row>
    <row r="52" spans="1:54" ht="63">
      <c r="A52" s="184">
        <v>12</v>
      </c>
      <c r="B52" s="185" t="s">
        <v>1480</v>
      </c>
      <c r="C52" s="250"/>
      <c r="D52" s="251">
        <v>225425200</v>
      </c>
      <c r="E52" s="184">
        <v>1</v>
      </c>
      <c r="F52" s="228">
        <v>201000000</v>
      </c>
      <c r="G52" s="188">
        <v>2560</v>
      </c>
      <c r="H52" s="188">
        <v>2562</v>
      </c>
      <c r="I52" s="190">
        <v>23007</v>
      </c>
      <c r="J52" s="188"/>
      <c r="K52" s="188"/>
      <c r="L52" s="188"/>
      <c r="M52" s="188"/>
      <c r="N52" s="188"/>
      <c r="O52" s="191">
        <v>45085100</v>
      </c>
      <c r="P52" s="191">
        <v>24159400</v>
      </c>
      <c r="Q52" s="231">
        <v>39067000</v>
      </c>
      <c r="R52" s="231">
        <v>92688500</v>
      </c>
      <c r="S52" s="231"/>
      <c r="T52" s="231"/>
      <c r="U52" s="231"/>
      <c r="V52" s="231"/>
      <c r="W52" s="231"/>
      <c r="X52" s="231"/>
      <c r="Y52" s="194">
        <f t="shared" si="2"/>
        <v>201000000</v>
      </c>
      <c r="Z52" s="223">
        <v>0</v>
      </c>
      <c r="AA52" s="195">
        <v>0</v>
      </c>
      <c r="AB52" s="252" t="s">
        <v>1362</v>
      </c>
      <c r="AC52" s="224" t="s">
        <v>460</v>
      </c>
      <c r="AD52" s="224"/>
      <c r="AE52" s="224"/>
      <c r="AF52" s="225" t="s">
        <v>454</v>
      </c>
      <c r="AG52" s="247" t="s">
        <v>82</v>
      </c>
      <c r="AH52" s="184" t="s">
        <v>45</v>
      </c>
      <c r="AI52" s="184"/>
      <c r="AJ52" s="26" t="s">
        <v>1359</v>
      </c>
      <c r="AK52" s="26"/>
      <c r="AL52" s="275" t="s">
        <v>724</v>
      </c>
      <c r="AM52" s="199" t="s">
        <v>1481</v>
      </c>
      <c r="AN52" s="247"/>
      <c r="AO52" s="272" t="s">
        <v>1296</v>
      </c>
      <c r="AP52" s="272"/>
      <c r="AQ52" s="272" t="s">
        <v>1296</v>
      </c>
      <c r="AR52" s="251"/>
      <c r="AS52" s="251"/>
      <c r="AT52" s="251"/>
    </row>
    <row r="53" spans="1:54" ht="63">
      <c r="A53" s="184">
        <v>12</v>
      </c>
      <c r="B53" s="295" t="s">
        <v>1482</v>
      </c>
      <c r="C53" s="250"/>
      <c r="D53" s="230">
        <v>301449100</v>
      </c>
      <c r="E53" s="184">
        <v>1</v>
      </c>
      <c r="F53" s="191">
        <v>299400000</v>
      </c>
      <c r="G53" s="188">
        <v>2560</v>
      </c>
      <c r="H53" s="260">
        <v>2562</v>
      </c>
      <c r="I53" s="259">
        <v>23056</v>
      </c>
      <c r="J53" s="188"/>
      <c r="K53" s="188"/>
      <c r="L53" s="188"/>
      <c r="M53" s="188"/>
      <c r="N53" s="188"/>
      <c r="O53" s="191">
        <v>60289900</v>
      </c>
      <c r="P53" s="191">
        <v>10047000</v>
      </c>
      <c r="Q53" s="222">
        <v>52117700</v>
      </c>
      <c r="R53" s="222">
        <v>176945400</v>
      </c>
      <c r="S53" s="277">
        <v>0</v>
      </c>
      <c r="T53" s="222"/>
      <c r="U53" s="222"/>
      <c r="V53" s="222"/>
      <c r="W53" s="222"/>
      <c r="X53" s="222"/>
      <c r="Y53" s="194">
        <f t="shared" si="2"/>
        <v>299400000</v>
      </c>
      <c r="Z53" s="223">
        <v>0</v>
      </c>
      <c r="AA53" s="195">
        <v>0</v>
      </c>
      <c r="AB53" s="184" t="s">
        <v>1362</v>
      </c>
      <c r="AC53" s="224" t="s">
        <v>455</v>
      </c>
      <c r="AD53" s="224"/>
      <c r="AE53" s="224"/>
      <c r="AF53" s="225" t="s">
        <v>456</v>
      </c>
      <c r="AG53" s="247" t="s">
        <v>42</v>
      </c>
      <c r="AH53" s="184" t="s">
        <v>1382</v>
      </c>
      <c r="AI53" s="184"/>
      <c r="AJ53" s="26" t="s">
        <v>1359</v>
      </c>
      <c r="AK53" s="26"/>
      <c r="AL53" s="275" t="s">
        <v>725</v>
      </c>
      <c r="AM53" s="199" t="s">
        <v>1483</v>
      </c>
      <c r="AN53" s="247"/>
      <c r="AO53" s="272" t="s">
        <v>1297</v>
      </c>
      <c r="AP53" s="272"/>
      <c r="AQ53" s="272" t="s">
        <v>1297</v>
      </c>
      <c r="AR53" s="230"/>
      <c r="AS53" s="230"/>
      <c r="AT53" s="293" t="s">
        <v>1484</v>
      </c>
    </row>
    <row r="54" spans="1:54" s="288" customFormat="1" ht="84">
      <c r="A54" s="184">
        <v>5</v>
      </c>
      <c r="B54" s="185" t="s">
        <v>1485</v>
      </c>
      <c r="C54" s="186"/>
      <c r="D54" s="220">
        <v>43441500</v>
      </c>
      <c r="E54" s="188">
        <v>1</v>
      </c>
      <c r="F54" s="255">
        <v>45300000</v>
      </c>
      <c r="G54" s="262">
        <v>2561</v>
      </c>
      <c r="H54" s="262">
        <v>2562</v>
      </c>
      <c r="I54" s="221">
        <v>242263</v>
      </c>
      <c r="J54" s="221"/>
      <c r="K54" s="221"/>
      <c r="L54" s="195"/>
      <c r="M54" s="195"/>
      <c r="N54" s="195"/>
      <c r="O54" s="191"/>
      <c r="P54" s="222">
        <v>8688300</v>
      </c>
      <c r="Q54" s="222">
        <v>17653700</v>
      </c>
      <c r="R54" s="223">
        <v>18958000</v>
      </c>
      <c r="S54" s="223"/>
      <c r="T54" s="223"/>
      <c r="U54" s="223"/>
      <c r="V54" s="223"/>
      <c r="W54" s="223"/>
      <c r="X54" s="223"/>
      <c r="Y54" s="194">
        <f t="shared" si="2"/>
        <v>45300000</v>
      </c>
      <c r="Z54" s="191"/>
      <c r="AA54" s="195"/>
      <c r="AB54" s="256" t="s">
        <v>1358</v>
      </c>
      <c r="AC54" s="224" t="s">
        <v>413</v>
      </c>
      <c r="AD54" s="224"/>
      <c r="AE54" s="224"/>
      <c r="AF54" s="188" t="s">
        <v>411</v>
      </c>
      <c r="AG54" s="188" t="s">
        <v>83</v>
      </c>
      <c r="AH54" s="188" t="s">
        <v>849</v>
      </c>
      <c r="AI54" s="188"/>
      <c r="AJ54" s="188" t="s">
        <v>83</v>
      </c>
      <c r="AK54" s="188"/>
      <c r="AL54" s="226" t="s">
        <v>775</v>
      </c>
      <c r="AM54" s="199" t="s">
        <v>1486</v>
      </c>
      <c r="AN54" s="184"/>
      <c r="AO54" s="227" t="s">
        <v>1487</v>
      </c>
      <c r="AP54" s="227"/>
      <c r="AQ54" s="227" t="s">
        <v>1487</v>
      </c>
      <c r="AR54" s="227"/>
      <c r="AS54" s="227"/>
      <c r="AT54" s="188"/>
      <c r="AU54" s="287"/>
      <c r="AV54" s="287"/>
      <c r="AY54" s="367"/>
      <c r="AZ54" s="367"/>
      <c r="BA54" s="367"/>
      <c r="BB54" s="367"/>
    </row>
    <row r="55" spans="1:54" ht="63">
      <c r="A55" s="235">
        <v>12</v>
      </c>
      <c r="B55" s="236" t="s">
        <v>1488</v>
      </c>
      <c r="C55" s="236"/>
      <c r="D55" s="237">
        <v>35551000</v>
      </c>
      <c r="E55" s="237">
        <v>1</v>
      </c>
      <c r="F55" s="237">
        <v>35550000</v>
      </c>
      <c r="G55" s="240">
        <v>2561</v>
      </c>
      <c r="H55" s="240">
        <v>2563</v>
      </c>
      <c r="I55" s="280" t="s">
        <v>1489</v>
      </c>
      <c r="J55" s="280"/>
      <c r="K55" s="280"/>
      <c r="L55" s="280"/>
      <c r="M55" s="280"/>
      <c r="N55" s="280"/>
      <c r="O55" s="280"/>
      <c r="P55" s="242">
        <v>7110200</v>
      </c>
      <c r="Q55" s="238">
        <v>18130300</v>
      </c>
      <c r="R55" s="238">
        <v>10309500</v>
      </c>
      <c r="S55" s="238"/>
      <c r="T55" s="238"/>
      <c r="U55" s="238"/>
      <c r="V55" s="238"/>
      <c r="W55" s="238"/>
      <c r="X55" s="238"/>
      <c r="Y55" s="194">
        <f t="shared" si="2"/>
        <v>35550000</v>
      </c>
      <c r="Z55" s="243"/>
      <c r="AA55" s="184" t="s">
        <v>1362</v>
      </c>
      <c r="AB55" s="184"/>
      <c r="AC55" s="244" t="s">
        <v>458</v>
      </c>
      <c r="AD55" s="245" t="s">
        <v>459</v>
      </c>
      <c r="AE55" s="246" t="s">
        <v>459</v>
      </c>
      <c r="AF55" s="245" t="s">
        <v>457</v>
      </c>
      <c r="AG55" s="246" t="s">
        <v>57</v>
      </c>
      <c r="AH55" s="247" t="s">
        <v>1388</v>
      </c>
      <c r="AI55" s="247"/>
      <c r="AJ55" s="17" t="s">
        <v>96</v>
      </c>
      <c r="AK55" s="17"/>
      <c r="AL55" s="248" t="s">
        <v>776</v>
      </c>
      <c r="AM55" s="199" t="s">
        <v>1490</v>
      </c>
      <c r="AN55" s="249"/>
      <c r="AO55" s="249" t="s">
        <v>1491</v>
      </c>
      <c r="AP55" s="249"/>
      <c r="AQ55" s="249" t="s">
        <v>1491</v>
      </c>
      <c r="AR55" s="237"/>
      <c r="AS55" s="249"/>
      <c r="AT55" s="237"/>
    </row>
    <row r="56" spans="1:54" ht="63">
      <c r="A56" s="184">
        <v>2</v>
      </c>
      <c r="B56" s="273" t="s">
        <v>1492</v>
      </c>
      <c r="C56" s="273"/>
      <c r="D56" s="230">
        <v>303774900</v>
      </c>
      <c r="E56" s="313">
        <v>1</v>
      </c>
      <c r="F56" s="191">
        <v>264744000</v>
      </c>
      <c r="G56" s="184">
        <v>2560</v>
      </c>
      <c r="H56" s="184">
        <v>2562</v>
      </c>
      <c r="I56" s="268">
        <v>22987</v>
      </c>
      <c r="J56" s="268"/>
      <c r="K56" s="268"/>
      <c r="L56" s="268"/>
      <c r="M56" s="268"/>
      <c r="N56" s="268"/>
      <c r="O56" s="230">
        <v>60755000</v>
      </c>
      <c r="P56" s="269">
        <v>1724600</v>
      </c>
      <c r="Q56" s="269">
        <v>33093000</v>
      </c>
      <c r="R56" s="269">
        <v>169171400</v>
      </c>
      <c r="S56" s="269"/>
      <c r="T56" s="269"/>
      <c r="U56" s="269"/>
      <c r="V56" s="269"/>
      <c r="W56" s="269"/>
      <c r="X56" s="269"/>
      <c r="Y56" s="194">
        <f t="shared" si="2"/>
        <v>264744000</v>
      </c>
      <c r="Z56" s="223">
        <v>0</v>
      </c>
      <c r="AA56" s="188"/>
      <c r="AB56" s="184" t="s">
        <v>1362</v>
      </c>
      <c r="AC56" s="224" t="s">
        <v>125</v>
      </c>
      <c r="AD56" s="224"/>
      <c r="AE56" s="224"/>
      <c r="AF56" s="188" t="s">
        <v>127</v>
      </c>
      <c r="AG56" s="188" t="s">
        <v>42</v>
      </c>
      <c r="AH56" s="188" t="s">
        <v>1382</v>
      </c>
      <c r="AI56" s="188"/>
      <c r="AJ56" s="17" t="s">
        <v>1493</v>
      </c>
      <c r="AK56" s="17"/>
      <c r="AL56" s="226" t="s">
        <v>1494</v>
      </c>
      <c r="AM56" s="199" t="s">
        <v>1495</v>
      </c>
      <c r="AN56" s="184"/>
      <c r="AO56" s="227" t="s">
        <v>1496</v>
      </c>
      <c r="AP56" s="227"/>
      <c r="AQ56" s="227" t="s">
        <v>1496</v>
      </c>
      <c r="AR56" s="227"/>
      <c r="AS56" s="227"/>
      <c r="AT56" s="264">
        <v>0</v>
      </c>
    </row>
    <row r="57" spans="1:54" ht="63">
      <c r="A57" s="184">
        <v>8</v>
      </c>
      <c r="B57" s="273" t="s">
        <v>1497</v>
      </c>
      <c r="C57" s="273"/>
      <c r="D57" s="192">
        <v>421518900</v>
      </c>
      <c r="E57" s="184">
        <v>1</v>
      </c>
      <c r="F57" s="191">
        <v>369900000</v>
      </c>
      <c r="G57" s="184">
        <v>2560</v>
      </c>
      <c r="H57" s="184">
        <v>2562</v>
      </c>
      <c r="I57" s="268">
        <v>22905</v>
      </c>
      <c r="J57" s="268"/>
      <c r="K57" s="268"/>
      <c r="L57" s="268"/>
      <c r="M57" s="268"/>
      <c r="N57" s="268"/>
      <c r="O57" s="191">
        <v>84303800</v>
      </c>
      <c r="P57" s="269">
        <v>41240300</v>
      </c>
      <c r="Q57" s="269">
        <v>35251500</v>
      </c>
      <c r="R57" s="269">
        <v>209104400</v>
      </c>
      <c r="S57" s="269"/>
      <c r="T57" s="269"/>
      <c r="U57" s="269"/>
      <c r="V57" s="269"/>
      <c r="W57" s="269"/>
      <c r="X57" s="269"/>
      <c r="Y57" s="194">
        <f t="shared" si="2"/>
        <v>369900000</v>
      </c>
      <c r="Z57" s="223">
        <v>0</v>
      </c>
      <c r="AA57" s="225"/>
      <c r="AB57" s="184" t="s">
        <v>1362</v>
      </c>
      <c r="AC57" s="224" t="s">
        <v>434</v>
      </c>
      <c r="AD57" s="224"/>
      <c r="AE57" s="224"/>
      <c r="AF57" s="188" t="s">
        <v>430</v>
      </c>
      <c r="AG57" s="188" t="s">
        <v>42</v>
      </c>
      <c r="AH57" s="225" t="s">
        <v>1392</v>
      </c>
      <c r="AI57" s="225"/>
      <c r="AJ57" s="17" t="s">
        <v>1493</v>
      </c>
      <c r="AK57" s="17"/>
      <c r="AL57" s="226" t="s">
        <v>726</v>
      </c>
      <c r="AM57" s="199" t="s">
        <v>1498</v>
      </c>
      <c r="AN57" s="184"/>
      <c r="AO57" s="227" t="s">
        <v>1499</v>
      </c>
      <c r="AP57" s="227"/>
      <c r="AQ57" s="227" t="s">
        <v>1499</v>
      </c>
      <c r="AR57" s="227"/>
      <c r="AS57" s="227"/>
      <c r="AT57" s="264">
        <v>0</v>
      </c>
    </row>
    <row r="58" spans="1:54" ht="63">
      <c r="A58" s="184">
        <v>12</v>
      </c>
      <c r="B58" s="273" t="s">
        <v>1500</v>
      </c>
      <c r="C58" s="273"/>
      <c r="D58" s="228">
        <v>86653500</v>
      </c>
      <c r="E58" s="184">
        <v>1</v>
      </c>
      <c r="F58" s="228">
        <v>88474600</v>
      </c>
      <c r="G58" s="184">
        <v>2560</v>
      </c>
      <c r="H58" s="184">
        <v>2562</v>
      </c>
      <c r="I58" s="268">
        <v>22949</v>
      </c>
      <c r="J58" s="268"/>
      <c r="K58" s="268"/>
      <c r="L58" s="268"/>
      <c r="M58" s="268"/>
      <c r="N58" s="268"/>
      <c r="O58" s="191">
        <v>17330700</v>
      </c>
      <c r="P58" s="269">
        <v>12911400</v>
      </c>
      <c r="Q58" s="269">
        <v>10721700</v>
      </c>
      <c r="R58" s="269">
        <v>47510800</v>
      </c>
      <c r="S58" s="339"/>
      <c r="T58" s="339"/>
      <c r="U58" s="339"/>
      <c r="V58" s="339"/>
      <c r="W58" s="339"/>
      <c r="X58" s="339"/>
      <c r="Y58" s="194">
        <f t="shared" si="2"/>
        <v>88474600</v>
      </c>
      <c r="Z58" s="223">
        <v>0</v>
      </c>
      <c r="AA58" s="188"/>
      <c r="AB58" s="188" t="s">
        <v>1362</v>
      </c>
      <c r="AC58" s="224" t="s">
        <v>468</v>
      </c>
      <c r="AD58" s="224"/>
      <c r="AE58" s="224"/>
      <c r="AF58" s="188" t="s">
        <v>453</v>
      </c>
      <c r="AG58" s="188" t="s">
        <v>57</v>
      </c>
      <c r="AH58" s="188" t="s">
        <v>1388</v>
      </c>
      <c r="AI58" s="188"/>
      <c r="AJ58" s="17" t="s">
        <v>1493</v>
      </c>
      <c r="AK58" s="17"/>
      <c r="AL58" s="226" t="s">
        <v>727</v>
      </c>
      <c r="AM58" s="199" t="s">
        <v>1501</v>
      </c>
      <c r="AN58" s="184"/>
      <c r="AO58" s="227" t="s">
        <v>1502</v>
      </c>
      <c r="AP58" s="227"/>
      <c r="AQ58" s="227" t="s">
        <v>1502</v>
      </c>
      <c r="AR58" s="227"/>
      <c r="AS58" s="227"/>
      <c r="AT58" s="264">
        <v>0</v>
      </c>
    </row>
  </sheetData>
  <autoFilter ref="A6:BE14"/>
  <mergeCells count="3">
    <mergeCell ref="S4:U4"/>
    <mergeCell ref="V4:X4"/>
    <mergeCell ref="AU5:AV5"/>
  </mergeCells>
  <pageMargins left="0.39370078740157483" right="0.27559055118110237" top="0.55118110236220474" bottom="0.74803149606299213" header="0.31496062992125984" footer="0.31496062992125984"/>
  <pageSetup paperSize="9" scale="1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3</vt:i4>
      </vt:variant>
      <vt:variant>
        <vt:lpstr>ช่วงที่มีชื่อ</vt:lpstr>
      </vt:variant>
      <vt:variant>
        <vt:i4>6</vt:i4>
      </vt:variant>
    </vt:vector>
  </HeadingPairs>
  <TitlesOfParts>
    <vt:vector size="9" baseType="lpstr">
      <vt:lpstr>คภ.พฐ 64</vt:lpstr>
      <vt:lpstr>กส. พฐ 64</vt:lpstr>
      <vt:lpstr>รวมผูกพันเดิม</vt:lpstr>
      <vt:lpstr>'กส. พฐ 64'!Print_Area</vt:lpstr>
      <vt:lpstr>'คภ.พฐ 64'!Print_Area</vt:lpstr>
      <vt:lpstr>รวมผูกพันเดิม!Print_Area</vt:lpstr>
      <vt:lpstr>'กส. พฐ 64'!Print_Titles</vt:lpstr>
      <vt:lpstr>'คภ.พฐ 64'!Print_Titles</vt:lpstr>
      <vt:lpstr>รวมผูกพันเดิม!Print_Titles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2020-05-16T03:32:15Z</cp:lastPrinted>
  <dcterms:created xsi:type="dcterms:W3CDTF">2019-12-26T13:15:12Z</dcterms:created>
  <dcterms:modified xsi:type="dcterms:W3CDTF">2020-08-14T17:38:42Z</dcterms:modified>
</cp:coreProperties>
</file>