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875" windowHeight="7710"/>
  </bookViews>
  <sheets>
    <sheet name="รายชื่อ" sheetId="1" r:id="rId1"/>
    <sheet name="จำนวนที่มี" sheetId="3" r:id="rId2"/>
    <sheet name="วช" sheetId="8" r:id="rId3"/>
  </sheets>
  <definedNames>
    <definedName name="_xlnm.Print_Titles" localSheetId="0">รายชื่อ!$1:$5</definedName>
  </definedNames>
  <calcPr calcId="145621"/>
</workbook>
</file>

<file path=xl/calcChain.xml><?xml version="1.0" encoding="utf-8"?>
<calcChain xmlns="http://schemas.openxmlformats.org/spreadsheetml/2006/main">
  <c r="I14" i="8" l="1"/>
  <c r="J14" i="8" s="1"/>
  <c r="U16" i="8"/>
  <c r="R16" i="8"/>
  <c r="Q16" i="8"/>
  <c r="P16" i="8"/>
  <c r="O16" i="8"/>
  <c r="N16" i="8"/>
  <c r="M16" i="8"/>
  <c r="L16" i="8"/>
  <c r="K16" i="8"/>
  <c r="H16" i="8"/>
  <c r="G16" i="8"/>
  <c r="F16" i="8"/>
  <c r="E16" i="8"/>
  <c r="D16" i="8"/>
  <c r="C16" i="8"/>
  <c r="I15" i="8"/>
  <c r="S15" i="8" s="1"/>
  <c r="I13" i="8"/>
  <c r="S13" i="8" s="1"/>
  <c r="I12" i="8"/>
  <c r="S12" i="8" s="1"/>
  <c r="I11" i="8"/>
  <c r="S11" i="8" s="1"/>
  <c r="I10" i="8"/>
  <c r="S10" i="8" s="1"/>
  <c r="I9" i="8"/>
  <c r="S9" i="8" s="1"/>
  <c r="I8" i="8"/>
  <c r="S8" i="8" s="1"/>
  <c r="I7" i="8"/>
  <c r="S7" i="8" s="1"/>
  <c r="I6" i="8"/>
  <c r="I16" i="8" l="1"/>
  <c r="S14" i="8"/>
  <c r="J6" i="8"/>
  <c r="J7" i="8"/>
  <c r="J8" i="8"/>
  <c r="J9" i="8"/>
  <c r="J10" i="8"/>
  <c r="J11" i="8"/>
  <c r="J12" i="8"/>
  <c r="J13" i="8"/>
  <c r="J15" i="8"/>
  <c r="V7" i="8"/>
  <c r="W7" i="8"/>
  <c r="T7" i="8"/>
  <c r="V9" i="8"/>
  <c r="W9" i="8"/>
  <c r="T9" i="8"/>
  <c r="V11" i="8"/>
  <c r="W11" i="8"/>
  <c r="T11" i="8"/>
  <c r="V13" i="8"/>
  <c r="W13" i="8"/>
  <c r="T13" i="8"/>
  <c r="S16" i="8"/>
  <c r="W16" i="8" s="1"/>
  <c r="J16" i="8"/>
  <c r="V8" i="8"/>
  <c r="W8" i="8"/>
  <c r="T8" i="8"/>
  <c r="V10" i="8"/>
  <c r="W10" i="8"/>
  <c r="T10" i="8"/>
  <c r="V12" i="8"/>
  <c r="W12" i="8"/>
  <c r="T12" i="8"/>
  <c r="V15" i="8"/>
  <c r="W15" i="8"/>
  <c r="T15" i="8"/>
  <c r="S6" i="8"/>
  <c r="W14" i="8" l="1"/>
  <c r="T14" i="8"/>
  <c r="V14" i="8"/>
  <c r="V6" i="8"/>
  <c r="W6" i="8"/>
  <c r="T6" i="8"/>
  <c r="V16" i="8"/>
  <c r="T16" i="8"/>
  <c r="U15" i="3"/>
  <c r="R15" i="3"/>
  <c r="Q15" i="3"/>
  <c r="P15" i="3"/>
  <c r="O15" i="3"/>
  <c r="N15" i="3"/>
  <c r="M15" i="3"/>
  <c r="L15" i="3"/>
  <c r="K15" i="3"/>
  <c r="H15" i="3"/>
  <c r="G15" i="3"/>
  <c r="F15" i="3"/>
  <c r="E15" i="3"/>
  <c r="D15" i="3"/>
  <c r="C15" i="3"/>
  <c r="I14" i="3"/>
  <c r="S14" i="3" s="1"/>
  <c r="I13" i="3"/>
  <c r="S13" i="3" s="1"/>
  <c r="I12" i="3"/>
  <c r="S12" i="3" s="1"/>
  <c r="I11" i="3"/>
  <c r="S11" i="3" s="1"/>
  <c r="I10" i="3"/>
  <c r="S10" i="3" s="1"/>
  <c r="I9" i="3"/>
  <c r="S9" i="3" s="1"/>
  <c r="I8" i="3"/>
  <c r="S8" i="3" s="1"/>
  <c r="I7" i="3"/>
  <c r="S7" i="3" s="1"/>
  <c r="I6" i="3"/>
  <c r="S6" i="3" s="1"/>
  <c r="I15" i="3" l="1"/>
  <c r="S15" i="3" s="1"/>
  <c r="W15" i="3" s="1"/>
  <c r="W6" i="3"/>
  <c r="T6" i="3"/>
  <c r="V6" i="3"/>
  <c r="V8" i="3"/>
  <c r="W8" i="3"/>
  <c r="T8" i="3"/>
  <c r="V10" i="3"/>
  <c r="W10" i="3"/>
  <c r="T10" i="3"/>
  <c r="V12" i="3"/>
  <c r="W12" i="3"/>
  <c r="T12" i="3"/>
  <c r="V14" i="3"/>
  <c r="W14" i="3"/>
  <c r="T14" i="3"/>
  <c r="V7" i="3"/>
  <c r="W7" i="3"/>
  <c r="T7" i="3"/>
  <c r="V9" i="3"/>
  <c r="W9" i="3"/>
  <c r="T9" i="3"/>
  <c r="V11" i="3"/>
  <c r="W11" i="3"/>
  <c r="T11" i="3"/>
  <c r="V13" i="3"/>
  <c r="W13" i="3"/>
  <c r="T13" i="3"/>
  <c r="J6" i="3"/>
  <c r="J7" i="3"/>
  <c r="J8" i="3"/>
  <c r="J9" i="3"/>
  <c r="J10" i="3"/>
  <c r="J11" i="3"/>
  <c r="J12" i="3"/>
  <c r="J13" i="3"/>
  <c r="J14" i="3"/>
  <c r="J15" i="3" l="1"/>
  <c r="V15" i="3"/>
  <c r="T15" i="3"/>
</calcChain>
</file>

<file path=xl/sharedStrings.xml><?xml version="1.0" encoding="utf-8"?>
<sst xmlns="http://schemas.openxmlformats.org/spreadsheetml/2006/main" count="321" uniqueCount="179">
  <si>
    <t xml:space="preserve">ฝึกปฏิบัติเพิ่มพูนทักษะในโรงพยาบาลทั่วไปและโรงพยาบาลชุมชน </t>
  </si>
  <si>
    <t>ลำดับ</t>
  </si>
  <si>
    <t>ชื่อ-สกุล</t>
  </si>
  <si>
    <t>สถานที่เพิ่มพูนทักษะ</t>
  </si>
  <si>
    <t xml:space="preserve">หมายเหตุ </t>
  </si>
  <si>
    <t>รพท.เพชรบูรณ์</t>
  </si>
  <si>
    <t>รพ.วิเชียรบุรี</t>
  </si>
  <si>
    <t>โรง พยาบาล</t>
  </si>
  <si>
    <t xml:space="preserve">กรอบอัตรากำลัง </t>
  </si>
  <si>
    <r>
      <t>จำนวนแพทย์
ย้าย</t>
    </r>
    <r>
      <rPr>
        <b/>
        <u/>
        <sz val="12"/>
        <color indexed="8"/>
        <rFont val="TH SarabunPSK"/>
        <family val="2"/>
      </rPr>
      <t>ภายในจังหวัด</t>
    </r>
  </si>
  <si>
    <r>
      <t>จำนวนแพทย์ย้าย</t>
    </r>
    <r>
      <rPr>
        <b/>
        <u/>
        <sz val="14"/>
        <color indexed="8"/>
        <rFont val="TH SarabunPSK"/>
        <family val="2"/>
      </rPr>
      <t>ข้ามจังหวัด</t>
    </r>
  </si>
  <si>
    <t>ร้อยละหลังเติมปี 2</t>
  </si>
  <si>
    <t>ขั้นต่ำ</t>
  </si>
  <si>
    <t>ขั้นสูง</t>
  </si>
  <si>
    <t>SP</t>
  </si>
  <si>
    <t>GP</t>
  </si>
  <si>
    <t>FM</t>
  </si>
  <si>
    <t>รวม</t>
  </si>
  <si>
    <t>ย้ายเข้า</t>
  </si>
  <si>
    <t>ย้ายออก</t>
  </si>
  <si>
    <t>หล่มสัก</t>
  </si>
  <si>
    <t>หนองไผ่</t>
  </si>
  <si>
    <t>หล่มเก่า</t>
  </si>
  <si>
    <t>ชนแดน</t>
  </si>
  <si>
    <t>บึงสามพัน</t>
  </si>
  <si>
    <t>ศรีเทพ</t>
  </si>
  <si>
    <t>วังโป่ง</t>
  </si>
  <si>
    <t>เขาค้อ</t>
  </si>
  <si>
    <t>น้ำหนาว</t>
  </si>
  <si>
    <t>ลำ ดับ</t>
  </si>
  <si>
    <t>จำนวนที่มี ณ 1 มิย. 64 +แพทยืปี 1 ขึ้นปี 2</t>
  </si>
  <si>
    <t>ร้อยละแพทย์ปฏิบัติ งาน ณ 1 มิถุนายน 2564</t>
  </si>
  <si>
    <r>
      <t>FM</t>
    </r>
    <r>
      <rPr>
        <b/>
        <sz val="14"/>
        <color indexed="8"/>
        <rFont val="TH SarabunPSK"/>
        <family val="2"/>
      </rPr>
      <t xml:space="preserve"> IVST</t>
    </r>
  </si>
  <si>
    <r>
      <t xml:space="preserve">FM </t>
    </r>
    <r>
      <rPr>
        <b/>
        <sz val="12"/>
        <color indexed="8"/>
        <rFont val="TH SarabunPSK"/>
        <family val="2"/>
      </rPr>
      <t xml:space="preserve">Full Time </t>
    </r>
  </si>
  <si>
    <t>ข้อมูลพทย์ ณ 1เมย.64 รวม ผอ.รพ.</t>
  </si>
  <si>
    <t>ประเภทโครงการ</t>
  </si>
  <si>
    <t>ศูนย์แพทย์</t>
  </si>
  <si>
    <t>เบอร์โทร</t>
  </si>
  <si>
    <t>Line</t>
  </si>
  <si>
    <t>บ้านเกิด</t>
  </si>
  <si>
    <t>ODOD</t>
  </si>
  <si>
    <t>CPIRD</t>
  </si>
  <si>
    <t>พิษณุโลก</t>
  </si>
  <si>
    <t>จับฉลาก</t>
  </si>
  <si>
    <t>นางสาวชนม์นิภา กิจประเสริฐ</t>
  </si>
  <si>
    <t>พุทธชินราช</t>
  </si>
  <si>
    <t xml:space="preserve"> 091 8419186</t>
  </si>
  <si>
    <t>pinkishine</t>
  </si>
  <si>
    <t>เพชรบูรณ์</t>
  </si>
  <si>
    <t>นางสาวชลธิชา พวงคำ</t>
  </si>
  <si>
    <t xml:space="preserve"> 091-8438987</t>
  </si>
  <si>
    <t>Mind</t>
  </si>
  <si>
    <t>นายชวนากร ประดุจพงษ์เพ็ชร์</t>
  </si>
  <si>
    <t xml:space="preserve"> 089-4614914</t>
  </si>
  <si>
    <t>ชวนากร</t>
  </si>
  <si>
    <t>นางสาวภรภัทร ลี้สกุล</t>
  </si>
  <si>
    <t xml:space="preserve"> 081-4749878</t>
  </si>
  <si>
    <t>Jing</t>
  </si>
  <si>
    <t>นางสาวสุชาดา วิเศษกุลพรหม</t>
  </si>
  <si>
    <t xml:space="preserve"> 086-6016970</t>
  </si>
  <si>
    <t>Yok</t>
  </si>
  <si>
    <t>นางสาวสุพรรษา สีหนู</t>
  </si>
  <si>
    <t xml:space="preserve"> 093-1307879</t>
  </si>
  <si>
    <t>Aifel suwsssa</t>
  </si>
  <si>
    <t>นางสาวปริชญา รีรมย์</t>
  </si>
  <si>
    <t>อุตรดิตถ์</t>
  </si>
  <si>
    <t xml:space="preserve"> 082-6163616</t>
  </si>
  <si>
    <t>ปรม</t>
  </si>
  <si>
    <t>นางสาวจริงกนก ลี้สกุล</t>
  </si>
  <si>
    <t xml:space="preserve"> 098-6911108</t>
  </si>
  <si>
    <t>Plai</t>
  </si>
  <si>
    <t xml:space="preserve">นางสาวอิสริยาพร นาคพรหม </t>
  </si>
  <si>
    <t>รพ.เพชรบูรณ์</t>
  </si>
  <si>
    <t xml:space="preserve"> 098-6635449</t>
  </si>
  <si>
    <t>ISSA</t>
  </si>
  <si>
    <t xml:space="preserve">นางสาวพิชญ์สินี พิรุฬห์รุ่งเรือง </t>
  </si>
  <si>
    <t xml:space="preserve"> 091-1514355</t>
  </si>
  <si>
    <t>MEEN</t>
  </si>
  <si>
    <t xml:space="preserve">นายพงศธร พรชัยสิริอรุณ </t>
  </si>
  <si>
    <t xml:space="preserve"> 087-6916514</t>
  </si>
  <si>
    <t>Earth</t>
  </si>
  <si>
    <t xml:space="preserve">นางสาวณัฏฐ์นรี โสมมา </t>
  </si>
  <si>
    <t xml:space="preserve"> 090-0649142</t>
  </si>
  <si>
    <t>been</t>
  </si>
  <si>
    <t>นายดลวัฒน์ สุดท้าย</t>
  </si>
  <si>
    <t>/</t>
  </si>
  <si>
    <t>จีน</t>
  </si>
  <si>
    <t xml:space="preserve"> 062-24867594</t>
  </si>
  <si>
    <t>S.donlawat</t>
  </si>
  <si>
    <t>สมุทรปราการ</t>
  </si>
  <si>
    <t>นางสาวพิชญา หวังธำรงค์วิทย์</t>
  </si>
  <si>
    <t>ม.รังสิต</t>
  </si>
  <si>
    <t xml:space="preserve"> 089-8155177</t>
  </si>
  <si>
    <t>jean</t>
  </si>
  <si>
    <t>กรุงเทพมหานคร</t>
  </si>
  <si>
    <t>นางสาวอภิกานต์ เกตุขาว</t>
  </si>
  <si>
    <t>ฟิลิปปินส์</t>
  </si>
  <si>
    <t xml:space="preserve"> 096-8851238</t>
  </si>
  <si>
    <t>Apikarn</t>
  </si>
  <si>
    <t>สุโขทัย</t>
  </si>
  <si>
    <t>นางสาวทิพย์จิรา ธนสารตั้งเจริญ</t>
  </si>
  <si>
    <t xml:space="preserve"> 082-3908510</t>
  </si>
  <si>
    <t>Por_km</t>
  </si>
  <si>
    <t>น่าน</t>
  </si>
  <si>
    <t>นางสาวจิรัชญา เทพทะเล</t>
  </si>
  <si>
    <t xml:space="preserve"> 083-1644084</t>
  </si>
  <si>
    <t>Gift</t>
  </si>
  <si>
    <t>นครราชสีมา</t>
  </si>
  <si>
    <t>นายสัณห์สิริ อนุกูลประเสริฐ</t>
  </si>
  <si>
    <t xml:space="preserve"> 084-2240601</t>
  </si>
  <si>
    <t>I"mq</t>
  </si>
  <si>
    <t>นายเจตนิพิฐ แสงเพชร</t>
  </si>
  <si>
    <t xml:space="preserve"> 085-1294566</t>
  </si>
  <si>
    <t>Park_jednipit</t>
  </si>
  <si>
    <t>ปทุมธานี</t>
  </si>
  <si>
    <t>นางสาวธัญจิรา สีมา</t>
  </si>
  <si>
    <t>รพท.วิเชียรบุรี</t>
  </si>
  <si>
    <t xml:space="preserve"> 088-2810443</t>
  </si>
  <si>
    <t>Dd</t>
  </si>
  <si>
    <t>นางสาวปานิสรา เพ่งวรรธนะ</t>
  </si>
  <si>
    <t xml:space="preserve"> 087-7371298</t>
  </si>
  <si>
    <t>P.</t>
  </si>
  <si>
    <t>นางสาวพรปวีณ์ จันทร์มูล</t>
  </si>
  <si>
    <t xml:space="preserve"> 094-6361962</t>
  </si>
  <si>
    <t>Pare</t>
  </si>
  <si>
    <t>นางสาวพิริสรา ทองกลีบ</t>
  </si>
  <si>
    <t xml:space="preserve"> 091-0268601</t>
  </si>
  <si>
    <t>Fah</t>
  </si>
  <si>
    <t>นางสาวสายนที ปรางค์นอก</t>
  </si>
  <si>
    <t>ODOD/FM วช</t>
  </si>
  <si>
    <t xml:space="preserve"> 082-4041189</t>
  </si>
  <si>
    <t>Tim</t>
  </si>
  <si>
    <t>นางสาวสิรีธร อุดมประสิทธิ์</t>
  </si>
  <si>
    <t xml:space="preserve"> 089-7040586</t>
  </si>
  <si>
    <t>Toey</t>
  </si>
  <si>
    <t>นายปฎิพรรศร์ กาศทิพย์</t>
  </si>
  <si>
    <t>091-5626566</t>
  </si>
  <si>
    <t>mickeir</t>
  </si>
  <si>
    <t>นางสาวขนิษฐา เมืองพระฝาง</t>
  </si>
  <si>
    <t>พะเยา</t>
  </si>
  <si>
    <t>Aof</t>
  </si>
  <si>
    <t xml:space="preserve">นางสาวเบญญาภา สนศิริ </t>
  </si>
  <si>
    <t>พิษณุโลก - เพชรบูรณ์</t>
  </si>
  <si>
    <t>beer</t>
  </si>
  <si>
    <t xml:space="preserve">นางสาวสวรส พึ่งประดิษฐ์ </t>
  </si>
  <si>
    <t>namchuem</t>
  </si>
  <si>
    <t xml:space="preserve">นางสาวนิศาชล เขียวศรี </t>
  </si>
  <si>
    <t>DREAM</t>
  </si>
  <si>
    <t>FM ฝึก รพ.หล่มสัก /หล่มเก่า</t>
  </si>
  <si>
    <t>FM ฝึก รพ.วิเชียรบุรี</t>
  </si>
  <si>
    <t>ODOD/FM หส</t>
  </si>
  <si>
    <t>หมายเหตุ</t>
  </si>
  <si>
    <t>นายกมลวัฒน์ เหมฤดี</t>
  </si>
  <si>
    <t>จำนวนแพทย์กลับจากลาศึกษาปี 65</t>
  </si>
  <si>
    <t>ร้อยละแพทย์ปฏิบัติจริง ณ 1เมษายน 65</t>
  </si>
  <si>
    <t xml:space="preserve">จำนวนแพทย์ศึกษาต่อปี 65
</t>
  </si>
  <si>
    <r>
      <t>จำนวนแพทย์</t>
    </r>
    <r>
      <rPr>
        <b/>
        <u/>
        <sz val="12"/>
        <color indexed="8"/>
        <rFont val="TH SarabunPSK"/>
        <family val="2"/>
      </rPr>
      <t xml:space="preserve">ลาออก </t>
    </r>
    <r>
      <rPr>
        <b/>
        <sz val="12"/>
        <rFont val="TH SarabunPSK"/>
        <family val="2"/>
      </rPr>
      <t xml:space="preserve">
ลาออกมีผล 1 เมย 65 ถึง 30 มิย 65) </t>
    </r>
  </si>
  <si>
    <t>ผลการพิจารณาแพทยืปี 2 (26 คน)</t>
  </si>
  <si>
    <r>
      <t xml:space="preserve">จำนวนแพทย์ FM </t>
    </r>
    <r>
      <rPr>
        <b/>
        <sz val="12"/>
        <color indexed="8"/>
        <rFont val="TH SarabunPSK"/>
        <family val="2"/>
      </rPr>
      <t>In-service Training ปี 65</t>
    </r>
  </si>
  <si>
    <t>ข้อมูลแพทย์เพื่อการจัดสรรแพทย์ใช้ทุนปี 1 ขึ้นปี 2  ประจำปี พ.ศ. 2564 จังหวัดเพชรบูรณ์ ข้อมูล ณ 1 เมษายน 2565</t>
  </si>
  <si>
    <t>วิเชียรบุรี</t>
  </si>
  <si>
    <t>จำนวนแพทย์ปฏิบัติงาน ณ 1 มิย.65 (5+7-8+9-10+11-12-13)</t>
  </si>
  <si>
    <t>เริ่มฝึก พค. 64 - เมย. 65 ออก รพช มิย.65</t>
  </si>
  <si>
    <t>เริ่มฝึก ตค. 64 - กย 65 ออก รพช. ตค.65</t>
  </si>
  <si>
    <t>เรื่มฝึกเดือน มีค.65-กพ.66 ออก รพช. มีค.66</t>
  </si>
  <si>
    <t>ฝึกเพิ่ม 5 เดือน ออก รพช. พย.65</t>
  </si>
  <si>
    <t>ตั้งแต่วันที่ 1 มิถุนายน 2564 - 31 พฤษภาคม 2565</t>
  </si>
  <si>
    <t>แพทย์ผู้ให้สัญญาฯ ใช้ทุนของกระทรวงสาธารณสุข ประจำปี 2564-2565</t>
  </si>
  <si>
    <t>นางสาวสุดารัตน์ ศรีสวัสดิ์</t>
  </si>
  <si>
    <t>ศูนย์แพทย์พุทธชินราช ยังไม่ผ่าน NL</t>
  </si>
  <si>
    <t>ศูนย์แพทย์อุตรดิตถ์ ยังไม่ผ่าน NL</t>
  </si>
  <si>
    <t xml:space="preserve">นพ.ทศพล ศิริวัฒน์ รพ.บึงสามพัน รอการพิจารณาย้าย 3 สายงาน จาก สป เดือนมิถุนายน 2565  </t>
  </si>
  <si>
    <t>รพ.เขาค้อ  เคยมีแพทย์จำนวน 6 คน มีแพทย์ลาออก ณ เดือนกุมภาพันธ์ 2565</t>
  </si>
  <si>
    <t>ข้อมูลแพทย์เพื่อการจัดสรรแพทย์ใช้ทุนปี 1 ขึ้นปี 2  ประจำปี พ.ศ. 2565 จังหวัดเพชรบูรณ์ ข้อมูล ณ 1 เมษายน 2565</t>
  </si>
  <si>
    <t>จำนวนที่มี ณ 1 มิย. 65 +แพทยืปี 1 ขึ้นปี 2</t>
  </si>
  <si>
    <t>ผลการพิจารณาแพทย์ปี 2 (26 คน)</t>
  </si>
  <si>
    <t>ร้อยละแพทย์ปฏิบัติ งาน ณ 1 มิย. 2565</t>
  </si>
  <si>
    <r>
      <t>จำนวนแพทย์ย้าย</t>
    </r>
    <r>
      <rPr>
        <b/>
        <u/>
        <sz val="12"/>
        <color indexed="8"/>
        <rFont val="TH SarabunPSK"/>
        <family val="2"/>
      </rPr>
      <t>ข้ามจังหวัด</t>
    </r>
  </si>
  <si>
    <t>ข้อมูลพทย์ ณ 1เมย.65 รวม ผอ.รพ.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</si>
</sst>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0"/>
      <name val="Arial"/>
      <family val="2"/>
    </font>
    <font>
      <sz val="16"/>
      <name val="TH SarabunIT๙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u/>
      <sz val="14"/>
      <color indexed="8"/>
      <name val="TH SarabunPSK"/>
      <family val="2"/>
    </font>
    <font>
      <b/>
      <sz val="12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2"/>
      <color theme="1"/>
      <name val="TH SarabunIT๙"/>
      <family val="2"/>
    </font>
    <font>
      <sz val="14"/>
      <name val="Cordia New"/>
      <family val="2"/>
    </font>
    <font>
      <b/>
      <sz val="16"/>
      <name val="TH SarabunIT๙"/>
      <family val="2"/>
    </font>
    <font>
      <sz val="16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20" fillId="0" borderId="0"/>
  </cellStyleXfs>
  <cellXfs count="11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3" xfId="1" applyFont="1" applyFill="1" applyBorder="1" applyAlignment="1">
      <alignment horizontal="left" vertical="top" shrinkToFit="1"/>
    </xf>
    <xf numFmtId="0" fontId="3" fillId="0" borderId="3" xfId="0" applyFont="1" applyBorder="1"/>
    <xf numFmtId="0" fontId="5" fillId="0" borderId="3" xfId="0" applyFont="1" applyFill="1" applyBorder="1" applyAlignment="1">
      <alignment horizontal="left" vertical="top"/>
    </xf>
    <xf numFmtId="0" fontId="7" fillId="2" borderId="0" xfId="0" applyNumberFormat="1" applyFont="1" applyFill="1" applyAlignment="1"/>
    <xf numFmtId="0" fontId="8" fillId="2" borderId="0" xfId="0" applyFont="1" applyFill="1" applyAlignment="1">
      <alignment vertical="top" wrapText="1"/>
    </xf>
    <xf numFmtId="0" fontId="6" fillId="2" borderId="4" xfId="0" applyNumberFormat="1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top"/>
    </xf>
    <xf numFmtId="0" fontId="6" fillId="2" borderId="6" xfId="0" applyNumberFormat="1" applyFont="1" applyFill="1" applyBorder="1" applyAlignment="1">
      <alignment horizontal="center" vertical="top"/>
    </xf>
    <xf numFmtId="0" fontId="6" fillId="2" borderId="4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top" wrapText="1"/>
    </xf>
    <xf numFmtId="0" fontId="6" fillId="2" borderId="0" xfId="0" applyNumberFormat="1" applyFont="1" applyFill="1" applyAlignment="1"/>
    <xf numFmtId="0" fontId="9" fillId="2" borderId="0" xfId="0" applyFont="1" applyFill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vertical="top"/>
    </xf>
    <xf numFmtId="2" fontId="7" fillId="2" borderId="13" xfId="0" applyNumberFormat="1" applyFont="1" applyFill="1" applyBorder="1" applyAlignment="1">
      <alignment horizontal="center" vertical="top"/>
    </xf>
    <xf numFmtId="1" fontId="7" fillId="2" borderId="14" xfId="0" applyNumberFormat="1" applyFont="1" applyFill="1" applyBorder="1" applyAlignment="1">
      <alignment horizontal="center" vertical="top"/>
    </xf>
    <xf numFmtId="1" fontId="7" fillId="2" borderId="15" xfId="0" applyNumberFormat="1" applyFont="1" applyFill="1" applyBorder="1" applyAlignment="1">
      <alignment horizontal="center" vertical="top"/>
    </xf>
    <xf numFmtId="1" fontId="7" fillId="2" borderId="16" xfId="0" applyNumberFormat="1" applyFont="1" applyFill="1" applyBorder="1" applyAlignment="1">
      <alignment horizontal="center" vertical="top"/>
    </xf>
    <xf numFmtId="2" fontId="8" fillId="2" borderId="3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top"/>
    </xf>
    <xf numFmtId="1" fontId="7" fillId="2" borderId="3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Alignment="1">
      <alignment vertical="top"/>
    </xf>
    <xf numFmtId="0" fontId="8" fillId="2" borderId="0" xfId="0" applyNumberFormat="1" applyFont="1" applyFill="1" applyAlignment="1"/>
    <xf numFmtId="1" fontId="6" fillId="2" borderId="4" xfId="0" applyNumberFormat="1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vertical="top" wrapText="1"/>
    </xf>
    <xf numFmtId="1" fontId="7" fillId="3" borderId="3" xfId="0" applyNumberFormat="1" applyFont="1" applyFill="1" applyBorder="1" applyAlignment="1">
      <alignment horizontal="center" vertical="top"/>
    </xf>
    <xf numFmtId="1" fontId="8" fillId="2" borderId="3" xfId="0" applyNumberFormat="1" applyFont="1" applyFill="1" applyBorder="1" applyAlignment="1">
      <alignment horizontal="center" vertical="top"/>
    </xf>
    <xf numFmtId="1" fontId="7" fillId="2" borderId="3" xfId="0" applyNumberFormat="1" applyFont="1" applyFill="1" applyBorder="1" applyAlignment="1">
      <alignment horizontal="center" vertical="top"/>
    </xf>
    <xf numFmtId="59" fontId="17" fillId="2" borderId="3" xfId="0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top" shrinkToFit="1"/>
    </xf>
    <xf numFmtId="0" fontId="18" fillId="0" borderId="3" xfId="1" applyFont="1" applyFill="1" applyBorder="1" applyAlignment="1">
      <alignment vertical="top" shrinkToFit="1"/>
    </xf>
    <xf numFmtId="0" fontId="5" fillId="0" borderId="3" xfId="2" applyFont="1" applyFill="1" applyBorder="1" applyAlignment="1">
      <alignment vertical="top" shrinkToFit="1"/>
    </xf>
    <xf numFmtId="0" fontId="18" fillId="0" borderId="3" xfId="2" applyFont="1" applyFill="1" applyBorder="1" applyAlignment="1">
      <alignment vertical="top" shrinkToFit="1"/>
    </xf>
    <xf numFmtId="0" fontId="3" fillId="0" borderId="3" xfId="0" applyFont="1" applyBorder="1" applyAlignment="1"/>
    <xf numFmtId="0" fontId="17" fillId="0" borderId="3" xfId="0" applyFont="1" applyBorder="1"/>
    <xf numFmtId="0" fontId="18" fillId="0" borderId="3" xfId="1" applyFont="1" applyFill="1" applyBorder="1" applyAlignment="1">
      <alignment horizontal="left" vertical="top" shrinkToFit="1"/>
    </xf>
    <xf numFmtId="0" fontId="18" fillId="0" borderId="3" xfId="2" applyFont="1" applyFill="1" applyBorder="1" applyAlignment="1">
      <alignment horizontal="left" vertical="top" shrinkToFit="1"/>
    </xf>
    <xf numFmtId="59" fontId="17" fillId="2" borderId="3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vertical="top" shrinkToFit="1"/>
    </xf>
    <xf numFmtId="0" fontId="19" fillId="0" borderId="3" xfId="0" applyFont="1" applyBorder="1"/>
    <xf numFmtId="0" fontId="3" fillId="4" borderId="3" xfId="0" applyFont="1" applyFill="1" applyBorder="1"/>
    <xf numFmtId="0" fontId="17" fillId="4" borderId="3" xfId="0" applyFont="1" applyFill="1" applyBorder="1"/>
    <xf numFmtId="0" fontId="3" fillId="4" borderId="3" xfId="1" applyFont="1" applyFill="1" applyBorder="1" applyAlignment="1">
      <alignment vertical="top" shrinkToFit="1"/>
    </xf>
    <xf numFmtId="0" fontId="3" fillId="5" borderId="3" xfId="0" applyFont="1" applyFill="1" applyBorder="1"/>
    <xf numFmtId="0" fontId="17" fillId="5" borderId="3" xfId="0" applyFont="1" applyFill="1" applyBorder="1" applyAlignment="1">
      <alignment horizontal="center"/>
    </xf>
    <xf numFmtId="0" fontId="17" fillId="6" borderId="3" xfId="0" applyFont="1" applyFill="1" applyBorder="1"/>
    <xf numFmtId="0" fontId="3" fillId="6" borderId="3" xfId="0" applyFont="1" applyFill="1" applyBorder="1"/>
    <xf numFmtId="0" fontId="5" fillId="6" borderId="3" xfId="1" applyFont="1" applyFill="1" applyBorder="1" applyAlignment="1">
      <alignment vertical="top" shrinkToFit="1"/>
    </xf>
    <xf numFmtId="0" fontId="17" fillId="0" borderId="0" xfId="0" applyFont="1"/>
    <xf numFmtId="0" fontId="21" fillId="0" borderId="3" xfId="1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3" fillId="2" borderId="3" xfId="0" applyFont="1" applyFill="1" applyBorder="1"/>
    <xf numFmtId="0" fontId="17" fillId="2" borderId="3" xfId="0" applyFont="1" applyFill="1" applyBorder="1"/>
    <xf numFmtId="0" fontId="5" fillId="2" borderId="3" xfId="2" applyFont="1" applyFill="1" applyBorder="1" applyAlignment="1">
      <alignment vertical="top" shrinkToFit="1"/>
    </xf>
    <xf numFmtId="0" fontId="3" fillId="2" borderId="0" xfId="0" applyFont="1" applyFill="1"/>
    <xf numFmtId="1" fontId="8" fillId="3" borderId="3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/>
    </xf>
    <xf numFmtId="1" fontId="7" fillId="2" borderId="3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7" fillId="4" borderId="3" xfId="0" applyNumberFormat="1" applyFont="1" applyFill="1" applyBorder="1" applyAlignment="1">
      <alignment vertical="top"/>
    </xf>
    <xf numFmtId="1" fontId="7" fillId="2" borderId="3" xfId="0" applyNumberFormat="1" applyFont="1" applyFill="1" applyBorder="1" applyAlignment="1">
      <alignment horizontal="center" vertical="top"/>
    </xf>
    <xf numFmtId="0" fontId="17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0" fontId="6" fillId="2" borderId="3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0" fontId="6" fillId="2" borderId="8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11" xfId="0" applyNumberFormat="1" applyFont="1" applyFill="1" applyBorder="1" applyAlignment="1">
      <alignment horizontal="center" vertical="top" wrapText="1"/>
    </xf>
    <xf numFmtId="0" fontId="10" fillId="2" borderId="1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center" vertical="top" wrapText="1"/>
    </xf>
    <xf numFmtId="0" fontId="11" fillId="2" borderId="9" xfId="0" applyNumberFormat="1" applyFont="1" applyFill="1" applyBorder="1" applyAlignment="1">
      <alignment horizontal="center"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 vertical="top" wrapText="1"/>
    </xf>
    <xf numFmtId="0" fontId="11" fillId="2" borderId="5" xfId="0" applyNumberFormat="1" applyFont="1" applyFill="1" applyBorder="1" applyAlignment="1">
      <alignment horizontal="center" vertical="top" wrapText="1"/>
    </xf>
    <xf numFmtId="0" fontId="10" fillId="2" borderId="9" xfId="0" applyNumberFormat="1" applyFont="1" applyFill="1" applyBorder="1" applyAlignment="1">
      <alignment horizontal="center" vertical="top" wrapText="1"/>
    </xf>
    <xf numFmtId="0" fontId="10" fillId="2" borderId="10" xfId="0" applyNumberFormat="1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/>
    </xf>
    <xf numFmtId="1" fontId="7" fillId="2" borderId="3" xfId="0" applyNumberFormat="1" applyFont="1" applyFill="1" applyBorder="1" applyAlignment="1">
      <alignment horizontal="center" vertical="top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11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11" xfId="0" applyNumberFormat="1" applyFont="1" applyFill="1" applyBorder="1" applyAlignment="1">
      <alignment horizontal="center" vertical="top" wrapText="1"/>
    </xf>
    <xf numFmtId="0" fontId="11" fillId="2" borderId="4" xfId="0" applyNumberFormat="1" applyFont="1" applyFill="1" applyBorder="1" applyAlignment="1">
      <alignment horizontal="center" vertical="top" wrapText="1"/>
    </xf>
    <xf numFmtId="1" fontId="22" fillId="2" borderId="3" xfId="0" applyNumberFormat="1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 2 2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2" sqref="B32"/>
    </sheetView>
  </sheetViews>
  <sheetFormatPr defaultRowHeight="20.25" x14ac:dyDescent="0.3"/>
  <cols>
    <col min="1" max="1" width="4.875" style="57" bestFit="1" customWidth="1"/>
    <col min="2" max="2" width="23.875" style="1" bestFit="1" customWidth="1"/>
    <col min="3" max="3" width="10.25" style="1" bestFit="1" customWidth="1"/>
    <col min="4" max="4" width="7.75" style="1" customWidth="1"/>
    <col min="5" max="5" width="8.625" style="1" customWidth="1"/>
    <col min="6" max="6" width="9.125" style="1" customWidth="1"/>
    <col min="7" max="7" width="10.625" style="1" customWidth="1"/>
    <col min="8" max="8" width="17.625" style="1" customWidth="1"/>
    <col min="9" max="9" width="14.875" style="1" hidden="1" customWidth="1"/>
    <col min="10" max="10" width="11.125" style="1" hidden="1" customWidth="1"/>
    <col min="11" max="11" width="12.25" style="1" hidden="1" customWidth="1"/>
    <col min="12" max="12" width="32.25" style="1" bestFit="1" customWidth="1"/>
    <col min="13" max="16384" width="9" style="1"/>
  </cols>
  <sheetData>
    <row r="1" spans="1:12" x14ac:dyDescent="0.3">
      <c r="A1" s="72" t="s">
        <v>167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s="2" customFormat="1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s="2" customFormat="1" x14ac:dyDescent="0.3">
      <c r="A3" s="73" t="s">
        <v>166</v>
      </c>
      <c r="B3" s="73"/>
      <c r="C3" s="73"/>
      <c r="D3" s="73"/>
      <c r="E3" s="73"/>
      <c r="F3" s="73"/>
      <c r="G3" s="73"/>
      <c r="H3" s="73"/>
      <c r="I3" s="73"/>
      <c r="J3" s="73"/>
    </row>
    <row r="4" spans="1:12" s="3" customFormat="1" x14ac:dyDescent="0.2">
      <c r="A4" s="77" t="s">
        <v>1</v>
      </c>
      <c r="B4" s="74" t="s">
        <v>2</v>
      </c>
      <c r="C4" s="79" t="s">
        <v>35</v>
      </c>
      <c r="D4" s="80"/>
      <c r="E4" s="80"/>
      <c r="F4" s="81"/>
      <c r="G4" s="74" t="s">
        <v>36</v>
      </c>
      <c r="H4" s="82" t="s">
        <v>3</v>
      </c>
      <c r="I4" s="74" t="s">
        <v>37</v>
      </c>
      <c r="J4" s="74" t="s">
        <v>38</v>
      </c>
      <c r="K4" s="76" t="s">
        <v>39</v>
      </c>
      <c r="L4" s="74" t="s">
        <v>151</v>
      </c>
    </row>
    <row r="5" spans="1:12" s="3" customFormat="1" x14ac:dyDescent="0.2">
      <c r="A5" s="78"/>
      <c r="B5" s="75"/>
      <c r="C5" s="58" t="s">
        <v>40</v>
      </c>
      <c r="D5" s="58" t="s">
        <v>41</v>
      </c>
      <c r="E5" s="58" t="s">
        <v>42</v>
      </c>
      <c r="F5" s="59" t="s">
        <v>43</v>
      </c>
      <c r="G5" s="75"/>
      <c r="H5" s="83"/>
      <c r="I5" s="75"/>
      <c r="J5" s="75"/>
      <c r="K5" s="76"/>
      <c r="L5" s="75"/>
    </row>
    <row r="6" spans="1:12" x14ac:dyDescent="0.3">
      <c r="A6" s="45">
        <v>1</v>
      </c>
      <c r="B6" s="4" t="s">
        <v>52</v>
      </c>
      <c r="C6" s="42"/>
      <c r="D6" s="43" t="s">
        <v>41</v>
      </c>
      <c r="E6" s="43"/>
      <c r="F6" s="5"/>
      <c r="G6" s="37" t="s">
        <v>45</v>
      </c>
      <c r="H6" s="39" t="s">
        <v>5</v>
      </c>
      <c r="I6" s="44" t="s">
        <v>53</v>
      </c>
      <c r="J6" s="5" t="s">
        <v>54</v>
      </c>
      <c r="K6" s="5" t="s">
        <v>48</v>
      </c>
      <c r="L6" s="5"/>
    </row>
    <row r="7" spans="1:12" x14ac:dyDescent="0.3">
      <c r="A7" s="36">
        <v>2</v>
      </c>
      <c r="B7" s="4" t="s">
        <v>55</v>
      </c>
      <c r="C7" s="43"/>
      <c r="D7" s="43" t="s">
        <v>41</v>
      </c>
      <c r="E7" s="43"/>
      <c r="F7" s="5"/>
      <c r="G7" s="37" t="s">
        <v>45</v>
      </c>
      <c r="H7" s="39" t="s">
        <v>5</v>
      </c>
      <c r="I7" s="44" t="s">
        <v>56</v>
      </c>
      <c r="J7" s="5" t="s">
        <v>57</v>
      </c>
      <c r="K7" s="5" t="s">
        <v>48</v>
      </c>
      <c r="L7" s="5"/>
    </row>
    <row r="8" spans="1:12" x14ac:dyDescent="0.3">
      <c r="A8" s="45">
        <v>3</v>
      </c>
      <c r="B8" s="6" t="s">
        <v>58</v>
      </c>
      <c r="C8" s="46"/>
      <c r="D8" s="46" t="s">
        <v>41</v>
      </c>
      <c r="E8" s="46"/>
      <c r="F8" s="5"/>
      <c r="G8" s="37" t="s">
        <v>45</v>
      </c>
      <c r="H8" s="39" t="s">
        <v>5</v>
      </c>
      <c r="I8" s="47" t="s">
        <v>59</v>
      </c>
      <c r="J8" s="5" t="s">
        <v>60</v>
      </c>
      <c r="K8" s="5" t="s">
        <v>48</v>
      </c>
      <c r="L8" s="5"/>
    </row>
    <row r="9" spans="1:12" x14ac:dyDescent="0.3">
      <c r="A9" s="36">
        <v>4</v>
      </c>
      <c r="B9" s="5" t="s">
        <v>64</v>
      </c>
      <c r="C9" s="42"/>
      <c r="D9" s="42" t="s">
        <v>41</v>
      </c>
      <c r="E9" s="42"/>
      <c r="F9" s="5"/>
      <c r="G9" s="5" t="s">
        <v>65</v>
      </c>
      <c r="H9" s="39" t="s">
        <v>5</v>
      </c>
      <c r="I9" s="47" t="s">
        <v>66</v>
      </c>
      <c r="J9" s="5" t="s">
        <v>67</v>
      </c>
      <c r="K9" s="5" t="s">
        <v>48</v>
      </c>
      <c r="L9" s="5"/>
    </row>
    <row r="10" spans="1:12" x14ac:dyDescent="0.3">
      <c r="A10" s="36">
        <v>5</v>
      </c>
      <c r="B10" s="5" t="s">
        <v>68</v>
      </c>
      <c r="C10" s="42"/>
      <c r="D10" s="42" t="s">
        <v>41</v>
      </c>
      <c r="E10" s="42"/>
      <c r="F10" s="5"/>
      <c r="G10" s="5" t="s">
        <v>65</v>
      </c>
      <c r="H10" s="39" t="s">
        <v>5</v>
      </c>
      <c r="I10" s="47" t="s">
        <v>69</v>
      </c>
      <c r="J10" s="5" t="s">
        <v>70</v>
      </c>
      <c r="K10" s="5" t="s">
        <v>48</v>
      </c>
      <c r="L10" s="5"/>
    </row>
    <row r="11" spans="1:12" x14ac:dyDescent="0.3">
      <c r="A11" s="36">
        <v>6</v>
      </c>
      <c r="B11" s="49" t="s">
        <v>71</v>
      </c>
      <c r="C11" s="49"/>
      <c r="D11" s="49"/>
      <c r="E11" s="50" t="s">
        <v>41</v>
      </c>
      <c r="F11" s="49"/>
      <c r="G11" s="51" t="s">
        <v>45</v>
      </c>
      <c r="H11" s="49" t="s">
        <v>72</v>
      </c>
      <c r="I11" s="49" t="s">
        <v>73</v>
      </c>
      <c r="J11" s="5" t="s">
        <v>74</v>
      </c>
      <c r="K11" s="5" t="s">
        <v>48</v>
      </c>
      <c r="L11" s="5"/>
    </row>
    <row r="12" spans="1:12" x14ac:dyDescent="0.3">
      <c r="A12" s="45">
        <v>7</v>
      </c>
      <c r="B12" s="49" t="s">
        <v>75</v>
      </c>
      <c r="C12" s="49"/>
      <c r="D12" s="49"/>
      <c r="E12" s="50" t="s">
        <v>41</v>
      </c>
      <c r="F12" s="49"/>
      <c r="G12" s="51" t="s">
        <v>45</v>
      </c>
      <c r="H12" s="49" t="s">
        <v>72</v>
      </c>
      <c r="I12" s="49" t="s">
        <v>76</v>
      </c>
      <c r="J12" s="5" t="s">
        <v>77</v>
      </c>
      <c r="K12" s="5" t="s">
        <v>42</v>
      </c>
      <c r="L12" s="5"/>
    </row>
    <row r="13" spans="1:12" x14ac:dyDescent="0.3">
      <c r="A13" s="36">
        <v>8</v>
      </c>
      <c r="B13" s="49" t="s">
        <v>78</v>
      </c>
      <c r="C13" s="49"/>
      <c r="D13" s="49"/>
      <c r="E13" s="50" t="s">
        <v>41</v>
      </c>
      <c r="F13" s="49"/>
      <c r="G13" s="51" t="s">
        <v>45</v>
      </c>
      <c r="H13" s="49" t="s">
        <v>72</v>
      </c>
      <c r="I13" s="49" t="s">
        <v>79</v>
      </c>
      <c r="J13" s="5" t="s">
        <v>80</v>
      </c>
      <c r="K13" s="5" t="s">
        <v>42</v>
      </c>
      <c r="L13" s="5"/>
    </row>
    <row r="14" spans="1:12" x14ac:dyDescent="0.3">
      <c r="A14" s="45">
        <v>9</v>
      </c>
      <c r="B14" s="49" t="s">
        <v>81</v>
      </c>
      <c r="C14" s="49"/>
      <c r="D14" s="49"/>
      <c r="E14" s="50" t="s">
        <v>41</v>
      </c>
      <c r="F14" s="49"/>
      <c r="G14" s="49" t="s">
        <v>65</v>
      </c>
      <c r="H14" s="49" t="s">
        <v>72</v>
      </c>
      <c r="I14" s="49" t="s">
        <v>82</v>
      </c>
      <c r="J14" s="5" t="s">
        <v>83</v>
      </c>
      <c r="K14" s="5" t="s">
        <v>42</v>
      </c>
      <c r="L14" s="5"/>
    </row>
    <row r="15" spans="1:12" x14ac:dyDescent="0.3">
      <c r="A15" s="36">
        <v>10</v>
      </c>
      <c r="B15" s="52" t="s">
        <v>84</v>
      </c>
      <c r="C15" s="52"/>
      <c r="D15" s="52"/>
      <c r="E15" s="52"/>
      <c r="F15" s="53" t="s">
        <v>85</v>
      </c>
      <c r="G15" s="52" t="s">
        <v>86</v>
      </c>
      <c r="H15" s="52" t="s">
        <v>72</v>
      </c>
      <c r="I15" s="52" t="s">
        <v>87</v>
      </c>
      <c r="J15" s="5" t="s">
        <v>88</v>
      </c>
      <c r="K15" s="5" t="s">
        <v>89</v>
      </c>
      <c r="L15" s="5"/>
    </row>
    <row r="16" spans="1:12" x14ac:dyDescent="0.3">
      <c r="A16" s="36">
        <v>11</v>
      </c>
      <c r="B16" s="52" t="s">
        <v>90</v>
      </c>
      <c r="C16" s="52"/>
      <c r="D16" s="52"/>
      <c r="E16" s="52"/>
      <c r="F16" s="53" t="s">
        <v>85</v>
      </c>
      <c r="G16" s="52" t="s">
        <v>91</v>
      </c>
      <c r="H16" s="52" t="s">
        <v>72</v>
      </c>
      <c r="I16" s="52" t="s">
        <v>92</v>
      </c>
      <c r="J16" s="5" t="s">
        <v>93</v>
      </c>
      <c r="K16" s="5" t="s">
        <v>94</v>
      </c>
      <c r="L16" s="5"/>
    </row>
    <row r="17" spans="1:12" x14ac:dyDescent="0.3">
      <c r="A17" s="36">
        <v>12</v>
      </c>
      <c r="B17" s="52" t="s">
        <v>95</v>
      </c>
      <c r="C17" s="52"/>
      <c r="D17" s="52"/>
      <c r="E17" s="52"/>
      <c r="F17" s="53" t="s">
        <v>85</v>
      </c>
      <c r="G17" s="52" t="s">
        <v>96</v>
      </c>
      <c r="H17" s="52" t="s">
        <v>72</v>
      </c>
      <c r="I17" s="52" t="s">
        <v>97</v>
      </c>
      <c r="J17" s="5" t="s">
        <v>98</v>
      </c>
      <c r="K17" s="5" t="s">
        <v>99</v>
      </c>
      <c r="L17" s="5"/>
    </row>
    <row r="18" spans="1:12" x14ac:dyDescent="0.3">
      <c r="A18" s="45">
        <v>13</v>
      </c>
      <c r="B18" s="52" t="s">
        <v>100</v>
      </c>
      <c r="C18" s="52"/>
      <c r="D18" s="52"/>
      <c r="E18" s="52"/>
      <c r="F18" s="53" t="s">
        <v>85</v>
      </c>
      <c r="G18" s="52" t="s">
        <v>91</v>
      </c>
      <c r="H18" s="52" t="s">
        <v>72</v>
      </c>
      <c r="I18" s="52" t="s">
        <v>101</v>
      </c>
      <c r="J18" s="5" t="s">
        <v>102</v>
      </c>
      <c r="K18" s="5" t="s">
        <v>103</v>
      </c>
      <c r="L18" s="5"/>
    </row>
    <row r="19" spans="1:12" x14ac:dyDescent="0.3">
      <c r="A19" s="36">
        <v>14</v>
      </c>
      <c r="B19" s="52" t="s">
        <v>104</v>
      </c>
      <c r="C19" s="52"/>
      <c r="D19" s="52"/>
      <c r="E19" s="52"/>
      <c r="F19" s="53" t="s">
        <v>85</v>
      </c>
      <c r="G19" s="52" t="s">
        <v>91</v>
      </c>
      <c r="H19" s="52" t="s">
        <v>72</v>
      </c>
      <c r="I19" s="52" t="s">
        <v>105</v>
      </c>
      <c r="J19" s="5" t="s">
        <v>106</v>
      </c>
      <c r="K19" s="5" t="s">
        <v>107</v>
      </c>
      <c r="L19" s="5"/>
    </row>
    <row r="20" spans="1:12" x14ac:dyDescent="0.3">
      <c r="A20" s="45">
        <v>15</v>
      </c>
      <c r="B20" s="52" t="s">
        <v>111</v>
      </c>
      <c r="C20" s="52"/>
      <c r="D20" s="52"/>
      <c r="E20" s="52"/>
      <c r="F20" s="53" t="s">
        <v>85</v>
      </c>
      <c r="G20" s="52" t="s">
        <v>91</v>
      </c>
      <c r="H20" s="52" t="s">
        <v>72</v>
      </c>
      <c r="I20" s="52" t="s">
        <v>112</v>
      </c>
      <c r="J20" s="5" t="s">
        <v>113</v>
      </c>
      <c r="K20" s="5" t="s">
        <v>114</v>
      </c>
      <c r="L20" s="5"/>
    </row>
    <row r="21" spans="1:12" x14ac:dyDescent="0.3">
      <c r="A21" s="36">
        <v>16</v>
      </c>
      <c r="B21" s="4" t="s">
        <v>115</v>
      </c>
      <c r="C21" s="43" t="s">
        <v>40</v>
      </c>
      <c r="D21" s="43"/>
      <c r="E21" s="43"/>
      <c r="F21" s="43"/>
      <c r="G21" s="37" t="s">
        <v>45</v>
      </c>
      <c r="H21" s="39" t="s">
        <v>116</v>
      </c>
      <c r="I21" s="44" t="s">
        <v>117</v>
      </c>
      <c r="J21" s="5" t="s">
        <v>118</v>
      </c>
      <c r="K21" s="5" t="s">
        <v>48</v>
      </c>
      <c r="L21" s="5"/>
    </row>
    <row r="22" spans="1:12" x14ac:dyDescent="0.3">
      <c r="A22" s="36">
        <v>17</v>
      </c>
      <c r="B22" s="4" t="s">
        <v>119</v>
      </c>
      <c r="C22" s="42"/>
      <c r="D22" s="43" t="s">
        <v>41</v>
      </c>
      <c r="E22" s="43"/>
      <c r="F22" s="5"/>
      <c r="G22" s="37" t="s">
        <v>45</v>
      </c>
      <c r="H22" s="39" t="s">
        <v>116</v>
      </c>
      <c r="I22" s="44" t="s">
        <v>120</v>
      </c>
      <c r="J22" s="5" t="s">
        <v>121</v>
      </c>
      <c r="K22" s="5" t="s">
        <v>48</v>
      </c>
      <c r="L22" s="5"/>
    </row>
    <row r="23" spans="1:12" x14ac:dyDescent="0.3">
      <c r="A23" s="36">
        <v>18</v>
      </c>
      <c r="B23" s="4" t="s">
        <v>122</v>
      </c>
      <c r="C23" s="43" t="s">
        <v>40</v>
      </c>
      <c r="D23" s="43"/>
      <c r="E23" s="43"/>
      <c r="F23" s="5"/>
      <c r="G23" s="37" t="s">
        <v>45</v>
      </c>
      <c r="H23" s="39" t="s">
        <v>116</v>
      </c>
      <c r="I23" s="44" t="s">
        <v>123</v>
      </c>
      <c r="J23" s="5" t="s">
        <v>124</v>
      </c>
      <c r="K23" s="5" t="s">
        <v>48</v>
      </c>
      <c r="L23" s="5"/>
    </row>
    <row r="24" spans="1:12" x14ac:dyDescent="0.3">
      <c r="A24" s="45">
        <v>19</v>
      </c>
      <c r="B24" s="6" t="s">
        <v>132</v>
      </c>
      <c r="C24" s="43" t="s">
        <v>40</v>
      </c>
      <c r="D24" s="46"/>
      <c r="E24" s="46"/>
      <c r="F24" s="5"/>
      <c r="G24" s="37" t="s">
        <v>45</v>
      </c>
      <c r="H24" s="39" t="s">
        <v>116</v>
      </c>
      <c r="I24" s="47" t="s">
        <v>133</v>
      </c>
      <c r="J24" s="5" t="s">
        <v>134</v>
      </c>
      <c r="K24" s="5" t="s">
        <v>48</v>
      </c>
      <c r="L24" s="5"/>
    </row>
    <row r="25" spans="1:12" x14ac:dyDescent="0.3">
      <c r="A25" s="36">
        <v>20</v>
      </c>
      <c r="B25" s="6" t="s">
        <v>135</v>
      </c>
      <c r="C25" s="43"/>
      <c r="D25" s="43" t="s">
        <v>41</v>
      </c>
      <c r="E25" s="43"/>
      <c r="F25" s="5"/>
      <c r="G25" s="37" t="s">
        <v>45</v>
      </c>
      <c r="H25" s="39" t="s">
        <v>116</v>
      </c>
      <c r="I25" s="47" t="s">
        <v>136</v>
      </c>
      <c r="J25" s="5" t="s">
        <v>137</v>
      </c>
      <c r="K25" s="5" t="s">
        <v>48</v>
      </c>
      <c r="L25" s="5"/>
    </row>
    <row r="26" spans="1:12" x14ac:dyDescent="0.3">
      <c r="A26" s="45">
        <v>21</v>
      </c>
      <c r="B26" s="55" t="s">
        <v>141</v>
      </c>
      <c r="C26" s="55"/>
      <c r="D26" s="55"/>
      <c r="E26" s="54" t="s">
        <v>41</v>
      </c>
      <c r="F26" s="55"/>
      <c r="G26" s="56" t="s">
        <v>45</v>
      </c>
      <c r="H26" s="55" t="s">
        <v>142</v>
      </c>
      <c r="I26" s="55">
        <v>910287372</v>
      </c>
      <c r="J26" s="55" t="s">
        <v>143</v>
      </c>
      <c r="K26" s="5" t="s">
        <v>42</v>
      </c>
      <c r="L26" s="5"/>
    </row>
    <row r="27" spans="1:12" x14ac:dyDescent="0.3">
      <c r="A27" s="36">
        <v>22</v>
      </c>
      <c r="B27" s="55" t="s">
        <v>144</v>
      </c>
      <c r="C27" s="55"/>
      <c r="D27" s="55"/>
      <c r="E27" s="54" t="s">
        <v>41</v>
      </c>
      <c r="F27" s="55"/>
      <c r="G27" s="56" t="s">
        <v>45</v>
      </c>
      <c r="H27" s="55" t="s">
        <v>142</v>
      </c>
      <c r="I27" s="55">
        <v>848135137</v>
      </c>
      <c r="J27" s="55" t="s">
        <v>145</v>
      </c>
      <c r="K27" s="5" t="s">
        <v>42</v>
      </c>
      <c r="L27" s="5"/>
    </row>
    <row r="28" spans="1:12" x14ac:dyDescent="0.3">
      <c r="A28" s="36">
        <v>23</v>
      </c>
      <c r="B28" s="55" t="s">
        <v>146</v>
      </c>
      <c r="C28" s="55"/>
      <c r="D28" s="55"/>
      <c r="E28" s="54" t="s">
        <v>41</v>
      </c>
      <c r="F28" s="55"/>
      <c r="G28" s="56" t="s">
        <v>45</v>
      </c>
      <c r="H28" s="55" t="s">
        <v>142</v>
      </c>
      <c r="I28" s="55">
        <v>956346764</v>
      </c>
      <c r="J28" s="55" t="s">
        <v>147</v>
      </c>
      <c r="K28" s="5" t="s">
        <v>42</v>
      </c>
      <c r="L28" s="5"/>
    </row>
    <row r="29" spans="1:12" s="63" customFormat="1" x14ac:dyDescent="0.3">
      <c r="A29" s="36">
        <v>24</v>
      </c>
      <c r="B29" s="60" t="s">
        <v>152</v>
      </c>
      <c r="C29" s="60"/>
      <c r="D29" s="43" t="s">
        <v>41</v>
      </c>
      <c r="E29" s="61"/>
      <c r="F29" s="60"/>
      <c r="G29" s="37" t="s">
        <v>45</v>
      </c>
      <c r="H29" s="62" t="s">
        <v>116</v>
      </c>
      <c r="I29" s="60"/>
      <c r="J29" s="60"/>
      <c r="K29" s="60"/>
      <c r="L29" s="60" t="s">
        <v>162</v>
      </c>
    </row>
    <row r="30" spans="1:12" x14ac:dyDescent="0.3">
      <c r="A30" s="45">
        <v>25</v>
      </c>
      <c r="B30" s="52" t="s">
        <v>108</v>
      </c>
      <c r="C30" s="52"/>
      <c r="D30" s="52"/>
      <c r="E30" s="52"/>
      <c r="F30" s="53" t="s">
        <v>85</v>
      </c>
      <c r="G30" s="52" t="s">
        <v>86</v>
      </c>
      <c r="H30" s="52" t="s">
        <v>72</v>
      </c>
      <c r="I30" s="52" t="s">
        <v>109</v>
      </c>
      <c r="J30" s="5" t="s">
        <v>110</v>
      </c>
      <c r="K30" s="5" t="s">
        <v>86</v>
      </c>
      <c r="L30" s="5" t="s">
        <v>165</v>
      </c>
    </row>
    <row r="31" spans="1:12" x14ac:dyDescent="0.3">
      <c r="A31" s="36">
        <v>26</v>
      </c>
      <c r="B31" s="4" t="s">
        <v>49</v>
      </c>
      <c r="C31" s="42"/>
      <c r="D31" s="43" t="s">
        <v>41</v>
      </c>
      <c r="E31" s="43"/>
      <c r="F31" s="5"/>
      <c r="G31" s="37" t="s">
        <v>45</v>
      </c>
      <c r="H31" s="39" t="s">
        <v>5</v>
      </c>
      <c r="I31" s="44" t="s">
        <v>50</v>
      </c>
      <c r="J31" s="5" t="s">
        <v>51</v>
      </c>
      <c r="K31" s="5" t="s">
        <v>48</v>
      </c>
      <c r="L31" s="5" t="s">
        <v>163</v>
      </c>
    </row>
    <row r="32" spans="1:12" x14ac:dyDescent="0.3">
      <c r="A32" s="45">
        <v>27</v>
      </c>
      <c r="B32" s="4" t="s">
        <v>125</v>
      </c>
      <c r="C32" s="43" t="s">
        <v>40</v>
      </c>
      <c r="D32" s="43"/>
      <c r="E32" s="43"/>
      <c r="F32" s="5"/>
      <c r="G32" s="37" t="s">
        <v>45</v>
      </c>
      <c r="H32" s="39" t="s">
        <v>116</v>
      </c>
      <c r="I32" s="44" t="s">
        <v>126</v>
      </c>
      <c r="J32" s="5" t="s">
        <v>127</v>
      </c>
      <c r="K32" s="5" t="s">
        <v>48</v>
      </c>
      <c r="L32" s="5" t="s">
        <v>164</v>
      </c>
    </row>
    <row r="33" spans="1:12" x14ac:dyDescent="0.3">
      <c r="A33" s="36">
        <v>28</v>
      </c>
      <c r="B33" s="4" t="s">
        <v>128</v>
      </c>
      <c r="C33" s="43" t="s">
        <v>129</v>
      </c>
      <c r="D33" s="43"/>
      <c r="E33" s="43"/>
      <c r="F33" s="5"/>
      <c r="G33" s="37" t="s">
        <v>45</v>
      </c>
      <c r="H33" s="39" t="s">
        <v>116</v>
      </c>
      <c r="I33" s="44" t="s">
        <v>130</v>
      </c>
      <c r="J33" s="5" t="s">
        <v>131</v>
      </c>
      <c r="K33" s="5" t="s">
        <v>48</v>
      </c>
      <c r="L33" s="5" t="s">
        <v>149</v>
      </c>
    </row>
    <row r="34" spans="1:12" x14ac:dyDescent="0.3">
      <c r="A34" s="36">
        <v>29</v>
      </c>
      <c r="B34" s="37" t="s">
        <v>44</v>
      </c>
      <c r="C34" s="38" t="s">
        <v>150</v>
      </c>
      <c r="D34" s="38"/>
      <c r="E34" s="38"/>
      <c r="F34" s="5"/>
      <c r="G34" s="37" t="s">
        <v>45</v>
      </c>
      <c r="H34" s="39" t="s">
        <v>5</v>
      </c>
      <c r="I34" s="40" t="s">
        <v>46</v>
      </c>
      <c r="J34" s="41" t="s">
        <v>47</v>
      </c>
      <c r="K34" s="5" t="s">
        <v>48</v>
      </c>
      <c r="L34" s="5" t="s">
        <v>148</v>
      </c>
    </row>
    <row r="35" spans="1:12" x14ac:dyDescent="0.3">
      <c r="A35" s="36">
        <v>30</v>
      </c>
      <c r="B35" s="5" t="s">
        <v>61</v>
      </c>
      <c r="C35" s="42" t="s">
        <v>150</v>
      </c>
      <c r="D35" s="42"/>
      <c r="E35" s="42"/>
      <c r="F35" s="5"/>
      <c r="G35" s="37" t="s">
        <v>45</v>
      </c>
      <c r="H35" s="39" t="s">
        <v>5</v>
      </c>
      <c r="I35" s="47" t="s">
        <v>62</v>
      </c>
      <c r="J35" s="48" t="s">
        <v>63</v>
      </c>
      <c r="K35" s="5" t="s">
        <v>48</v>
      </c>
      <c r="L35" s="5" t="s">
        <v>148</v>
      </c>
    </row>
    <row r="36" spans="1:12" x14ac:dyDescent="0.3">
      <c r="A36" s="45">
        <v>31</v>
      </c>
      <c r="B36" s="49" t="s">
        <v>138</v>
      </c>
      <c r="C36" s="49"/>
      <c r="D36" s="50"/>
      <c r="E36" s="50" t="s">
        <v>41</v>
      </c>
      <c r="F36" s="50"/>
      <c r="G36" s="49" t="s">
        <v>139</v>
      </c>
      <c r="H36" s="49" t="s">
        <v>6</v>
      </c>
      <c r="I36" s="49">
        <v>937732245</v>
      </c>
      <c r="J36" s="49" t="s">
        <v>140</v>
      </c>
      <c r="K36" s="5" t="s">
        <v>42</v>
      </c>
      <c r="L36" s="5" t="s">
        <v>169</v>
      </c>
    </row>
    <row r="37" spans="1:12" x14ac:dyDescent="0.3">
      <c r="A37" s="71">
        <v>32</v>
      </c>
      <c r="B37" s="5" t="s">
        <v>168</v>
      </c>
      <c r="C37" s="5"/>
      <c r="D37" s="43"/>
      <c r="E37" s="5"/>
      <c r="F37" s="5"/>
      <c r="G37" s="5" t="s">
        <v>65</v>
      </c>
      <c r="H37" s="39" t="s">
        <v>116</v>
      </c>
      <c r="I37" s="5"/>
      <c r="J37" s="5"/>
      <c r="K37" s="5"/>
      <c r="L37" s="5" t="s">
        <v>170</v>
      </c>
    </row>
  </sheetData>
  <mergeCells count="12">
    <mergeCell ref="A1:J1"/>
    <mergeCell ref="A2:J2"/>
    <mergeCell ref="A3:J3"/>
    <mergeCell ref="L4:L5"/>
    <mergeCell ref="I4:I5"/>
    <mergeCell ref="J4:J5"/>
    <mergeCell ref="K4:K5"/>
    <mergeCell ref="A4:A5"/>
    <mergeCell ref="B4:B5"/>
    <mergeCell ref="C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20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7" sqref="C17:W17"/>
    </sheetView>
  </sheetViews>
  <sheetFormatPr defaultColWidth="8.375" defaultRowHeight="24" x14ac:dyDescent="0.55000000000000004"/>
  <cols>
    <col min="1" max="1" width="3.625" style="7" customWidth="1"/>
    <col min="2" max="2" width="7.875" style="7" customWidth="1"/>
    <col min="3" max="3" width="4.5" style="29" customWidth="1"/>
    <col min="4" max="4" width="4.75" style="29" customWidth="1"/>
    <col min="5" max="5" width="3.75" style="29" customWidth="1"/>
    <col min="6" max="7" width="4.125" style="29" customWidth="1"/>
    <col min="8" max="8" width="4" style="29" customWidth="1"/>
    <col min="9" max="9" width="5.5" style="7" customWidth="1"/>
    <col min="10" max="10" width="6.75" style="7" customWidth="1"/>
    <col min="11" max="11" width="5.75" style="7" customWidth="1"/>
    <col min="12" max="12" width="5.875" style="7" customWidth="1"/>
    <col min="13" max="14" width="4" style="7" customWidth="1"/>
    <col min="15" max="16" width="4" style="29" customWidth="1"/>
    <col min="17" max="17" width="6.625" style="7" customWidth="1"/>
    <col min="18" max="18" width="6" style="7" customWidth="1"/>
    <col min="19" max="19" width="7.625" style="7" customWidth="1"/>
    <col min="20" max="20" width="6.375" style="7" customWidth="1"/>
    <col min="21" max="21" width="6.5" style="7" customWidth="1"/>
    <col min="22" max="22" width="5.875" style="7" customWidth="1"/>
    <col min="23" max="23" width="6.375" style="30" customWidth="1"/>
    <col min="24" max="229" width="8.375" style="7" customWidth="1"/>
    <col min="230" max="16384" width="8.375" style="8"/>
  </cols>
  <sheetData>
    <row r="1" spans="1:229" x14ac:dyDescent="0.55000000000000004">
      <c r="A1" s="85" t="s">
        <v>173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29" s="16" customFormat="1" x14ac:dyDescent="0.55000000000000004">
      <c r="A2" s="9">
        <v>1</v>
      </c>
      <c r="B2" s="9">
        <v>2</v>
      </c>
      <c r="C2" s="10">
        <v>3</v>
      </c>
      <c r="D2" s="10">
        <v>4</v>
      </c>
      <c r="E2" s="11">
        <v>5</v>
      </c>
      <c r="F2" s="9">
        <v>6</v>
      </c>
      <c r="G2" s="9"/>
      <c r="H2" s="9">
        <v>7</v>
      </c>
      <c r="I2" s="9">
        <v>8</v>
      </c>
      <c r="J2" s="9">
        <v>9</v>
      </c>
      <c r="K2" s="9">
        <v>10</v>
      </c>
      <c r="L2" s="9">
        <v>11</v>
      </c>
      <c r="M2" s="12">
        <v>12</v>
      </c>
      <c r="N2" s="9">
        <v>13</v>
      </c>
      <c r="O2" s="9">
        <v>14</v>
      </c>
      <c r="P2" s="9">
        <v>15</v>
      </c>
      <c r="Q2" s="13">
        <v>16</v>
      </c>
      <c r="R2" s="13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</row>
    <row r="3" spans="1:229" s="16" customFormat="1" x14ac:dyDescent="0.55000000000000004">
      <c r="A3" s="86" t="s">
        <v>29</v>
      </c>
      <c r="B3" s="86" t="s">
        <v>7</v>
      </c>
      <c r="C3" s="88" t="s">
        <v>8</v>
      </c>
      <c r="D3" s="89"/>
      <c r="E3" s="113" t="s">
        <v>178</v>
      </c>
      <c r="F3" s="113"/>
      <c r="G3" s="113"/>
      <c r="H3" s="113"/>
      <c r="I3" s="113"/>
      <c r="J3" s="90" t="s">
        <v>154</v>
      </c>
      <c r="K3" s="93" t="s">
        <v>153</v>
      </c>
      <c r="L3" s="90" t="s">
        <v>155</v>
      </c>
      <c r="M3" s="96" t="s">
        <v>9</v>
      </c>
      <c r="N3" s="97"/>
      <c r="O3" s="96" t="s">
        <v>177</v>
      </c>
      <c r="P3" s="97"/>
      <c r="Q3" s="113" t="s">
        <v>156</v>
      </c>
      <c r="R3" s="90" t="s">
        <v>158</v>
      </c>
      <c r="S3" s="115" t="s">
        <v>161</v>
      </c>
      <c r="T3" s="93" t="s">
        <v>176</v>
      </c>
      <c r="U3" s="90" t="s">
        <v>175</v>
      </c>
      <c r="V3" s="115" t="s">
        <v>174</v>
      </c>
      <c r="W3" s="106" t="s">
        <v>11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</row>
    <row r="4" spans="1:229" s="16" customFormat="1" ht="31.5" customHeight="1" x14ac:dyDescent="0.55000000000000004">
      <c r="A4" s="87"/>
      <c r="B4" s="87"/>
      <c r="C4" s="109" t="s">
        <v>12</v>
      </c>
      <c r="D4" s="109" t="s">
        <v>13</v>
      </c>
      <c r="E4" s="109" t="s">
        <v>14</v>
      </c>
      <c r="F4" s="109" t="s">
        <v>15</v>
      </c>
      <c r="G4" s="87" t="s">
        <v>16</v>
      </c>
      <c r="H4" s="87"/>
      <c r="I4" s="111" t="s">
        <v>17</v>
      </c>
      <c r="J4" s="91"/>
      <c r="K4" s="94"/>
      <c r="L4" s="91"/>
      <c r="M4" s="98"/>
      <c r="N4" s="99"/>
      <c r="O4" s="98"/>
      <c r="P4" s="99"/>
      <c r="Q4" s="114"/>
      <c r="R4" s="91"/>
      <c r="S4" s="116"/>
      <c r="T4" s="93"/>
      <c r="U4" s="91"/>
      <c r="V4" s="116"/>
      <c r="W4" s="10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</row>
    <row r="5" spans="1:229" s="16" customFormat="1" ht="95.25" customHeight="1" x14ac:dyDescent="0.55000000000000004">
      <c r="A5" s="87"/>
      <c r="B5" s="87"/>
      <c r="C5" s="110"/>
      <c r="D5" s="110"/>
      <c r="E5" s="110"/>
      <c r="F5" s="110"/>
      <c r="G5" s="31" t="s">
        <v>33</v>
      </c>
      <c r="H5" s="32" t="s">
        <v>32</v>
      </c>
      <c r="I5" s="112"/>
      <c r="J5" s="92"/>
      <c r="K5" s="94"/>
      <c r="L5" s="95"/>
      <c r="M5" s="17" t="s">
        <v>18</v>
      </c>
      <c r="N5" s="17" t="s">
        <v>19</v>
      </c>
      <c r="O5" s="18" t="s">
        <v>18</v>
      </c>
      <c r="P5" s="18" t="s">
        <v>19</v>
      </c>
      <c r="Q5" s="114"/>
      <c r="R5" s="95"/>
      <c r="S5" s="117"/>
      <c r="T5" s="93"/>
      <c r="U5" s="95"/>
      <c r="V5" s="117"/>
      <c r="W5" s="108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</row>
    <row r="6" spans="1:229" ht="23.25" customHeight="1" x14ac:dyDescent="0.2">
      <c r="A6" s="27">
        <v>1</v>
      </c>
      <c r="B6" s="19" t="s">
        <v>20</v>
      </c>
      <c r="C6" s="70">
        <v>30</v>
      </c>
      <c r="D6" s="70">
        <v>36</v>
      </c>
      <c r="E6" s="34">
        <v>12</v>
      </c>
      <c r="F6" s="34">
        <v>6</v>
      </c>
      <c r="G6" s="34">
        <v>7</v>
      </c>
      <c r="H6" s="34">
        <v>2</v>
      </c>
      <c r="I6" s="33">
        <f t="shared" ref="I6:I14" si="0">SUM(E6:H6)</f>
        <v>27</v>
      </c>
      <c r="J6" s="20">
        <f t="shared" ref="J6:J15" si="1">I6/D6*100</f>
        <v>75</v>
      </c>
      <c r="K6" s="21">
        <v>7</v>
      </c>
      <c r="L6" s="21">
        <v>2</v>
      </c>
      <c r="M6" s="21"/>
      <c r="N6" s="21"/>
      <c r="O6" s="22"/>
      <c r="P6" s="23"/>
      <c r="Q6" s="28">
        <v>2</v>
      </c>
      <c r="R6" s="35">
        <v>2</v>
      </c>
      <c r="S6" s="33">
        <f t="shared" ref="S6:S15" si="2">I6+K6-L6+M6-N6+O6-P6-Q6+R6</f>
        <v>32</v>
      </c>
      <c r="T6" s="24">
        <f t="shared" ref="T6:T15" si="3">S6/D6*100</f>
        <v>88.888888888888886</v>
      </c>
      <c r="U6" s="25"/>
      <c r="V6" s="64">
        <f t="shared" ref="V6:V15" si="4">S6+U6</f>
        <v>32</v>
      </c>
      <c r="W6" s="26">
        <f t="shared" ref="W6:W15" si="5">(U6+S6)/D6*100</f>
        <v>88.888888888888886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</row>
    <row r="7" spans="1:229" ht="23.25" customHeight="1" x14ac:dyDescent="0.2">
      <c r="A7" s="27">
        <v>2</v>
      </c>
      <c r="B7" s="19" t="s">
        <v>21</v>
      </c>
      <c r="C7" s="70">
        <v>20</v>
      </c>
      <c r="D7" s="70">
        <v>24</v>
      </c>
      <c r="E7" s="70">
        <v>3</v>
      </c>
      <c r="F7" s="70">
        <v>11</v>
      </c>
      <c r="G7" s="28"/>
      <c r="H7" s="28"/>
      <c r="I7" s="33">
        <f t="shared" si="0"/>
        <v>14</v>
      </c>
      <c r="J7" s="20">
        <f t="shared" si="1"/>
        <v>58.333333333333336</v>
      </c>
      <c r="K7" s="21">
        <v>5</v>
      </c>
      <c r="L7" s="21">
        <v>5</v>
      </c>
      <c r="M7" s="21"/>
      <c r="N7" s="21"/>
      <c r="O7" s="22"/>
      <c r="P7" s="23"/>
      <c r="Q7" s="28">
        <v>1</v>
      </c>
      <c r="R7" s="28"/>
      <c r="S7" s="33">
        <f t="shared" si="2"/>
        <v>13</v>
      </c>
      <c r="T7" s="24">
        <f t="shared" si="3"/>
        <v>54.166666666666664</v>
      </c>
      <c r="U7" s="25"/>
      <c r="V7" s="64">
        <f t="shared" si="4"/>
        <v>13</v>
      </c>
      <c r="W7" s="26">
        <f t="shared" si="5"/>
        <v>54.166666666666664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</row>
    <row r="8" spans="1:229" ht="23.25" customHeight="1" x14ac:dyDescent="0.2">
      <c r="A8" s="27">
        <v>3</v>
      </c>
      <c r="B8" s="19" t="s">
        <v>22</v>
      </c>
      <c r="C8" s="70">
        <v>18</v>
      </c>
      <c r="D8" s="70">
        <v>22</v>
      </c>
      <c r="E8" s="70">
        <v>2</v>
      </c>
      <c r="F8" s="70">
        <v>10</v>
      </c>
      <c r="G8" s="28">
        <v>2</v>
      </c>
      <c r="H8" s="28"/>
      <c r="I8" s="33">
        <f t="shared" si="0"/>
        <v>14</v>
      </c>
      <c r="J8" s="20">
        <f t="shared" si="1"/>
        <v>63.636363636363633</v>
      </c>
      <c r="K8" s="21">
        <v>2</v>
      </c>
      <c r="L8" s="21">
        <v>5</v>
      </c>
      <c r="M8" s="21"/>
      <c r="N8" s="21"/>
      <c r="O8" s="22"/>
      <c r="P8" s="23">
        <v>2</v>
      </c>
      <c r="Q8" s="28">
        <v>1</v>
      </c>
      <c r="R8" s="28"/>
      <c r="S8" s="33">
        <f t="shared" si="2"/>
        <v>8</v>
      </c>
      <c r="T8" s="24">
        <f t="shared" si="3"/>
        <v>36.363636363636367</v>
      </c>
      <c r="U8" s="25"/>
      <c r="V8" s="64">
        <f t="shared" si="4"/>
        <v>8</v>
      </c>
      <c r="W8" s="26">
        <f t="shared" si="5"/>
        <v>36.363636363636367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</row>
    <row r="9" spans="1:229" ht="23.25" customHeight="1" x14ac:dyDescent="0.2">
      <c r="A9" s="27">
        <v>4</v>
      </c>
      <c r="B9" s="19" t="s">
        <v>23</v>
      </c>
      <c r="C9" s="70">
        <v>14</v>
      </c>
      <c r="D9" s="70">
        <v>17</v>
      </c>
      <c r="E9" s="70">
        <v>1</v>
      </c>
      <c r="F9" s="70">
        <v>8</v>
      </c>
      <c r="G9" s="28"/>
      <c r="H9" s="28"/>
      <c r="I9" s="33">
        <f t="shared" si="0"/>
        <v>9</v>
      </c>
      <c r="J9" s="20">
        <f t="shared" si="1"/>
        <v>52.941176470588239</v>
      </c>
      <c r="K9" s="21"/>
      <c r="L9" s="21">
        <v>3</v>
      </c>
      <c r="M9" s="21"/>
      <c r="N9" s="21"/>
      <c r="O9" s="22">
        <v>1</v>
      </c>
      <c r="P9" s="23"/>
      <c r="Q9" s="28"/>
      <c r="R9" s="28"/>
      <c r="S9" s="33">
        <f t="shared" si="2"/>
        <v>7</v>
      </c>
      <c r="T9" s="24">
        <f t="shared" si="3"/>
        <v>41.17647058823529</v>
      </c>
      <c r="U9" s="25"/>
      <c r="V9" s="64">
        <f t="shared" si="4"/>
        <v>7</v>
      </c>
      <c r="W9" s="26">
        <f t="shared" si="5"/>
        <v>41.17647058823529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</row>
    <row r="10" spans="1:229" ht="23.25" customHeight="1" x14ac:dyDescent="0.2">
      <c r="A10" s="27">
        <v>5</v>
      </c>
      <c r="B10" s="19" t="s">
        <v>24</v>
      </c>
      <c r="C10" s="70">
        <v>14</v>
      </c>
      <c r="D10" s="70">
        <v>17</v>
      </c>
      <c r="E10" s="70"/>
      <c r="F10" s="70">
        <v>9</v>
      </c>
      <c r="G10" s="28"/>
      <c r="H10" s="28"/>
      <c r="I10" s="33">
        <f t="shared" si="0"/>
        <v>9</v>
      </c>
      <c r="J10" s="20">
        <f t="shared" si="1"/>
        <v>52.941176470588239</v>
      </c>
      <c r="K10" s="21"/>
      <c r="L10" s="21">
        <v>1</v>
      </c>
      <c r="M10" s="21"/>
      <c r="N10" s="21">
        <v>1</v>
      </c>
      <c r="O10" s="22"/>
      <c r="P10" s="23">
        <v>1</v>
      </c>
      <c r="Q10" s="28"/>
      <c r="R10" s="28"/>
      <c r="S10" s="33">
        <f t="shared" si="2"/>
        <v>6</v>
      </c>
      <c r="T10" s="24">
        <f t="shared" si="3"/>
        <v>35.294117647058826</v>
      </c>
      <c r="U10" s="25"/>
      <c r="V10" s="64">
        <f t="shared" si="4"/>
        <v>6</v>
      </c>
      <c r="W10" s="26">
        <f t="shared" si="5"/>
        <v>35.294117647058826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</row>
    <row r="11" spans="1:229" ht="23.25" customHeight="1" x14ac:dyDescent="0.2">
      <c r="A11" s="27">
        <v>6</v>
      </c>
      <c r="B11" s="19" t="s">
        <v>25</v>
      </c>
      <c r="C11" s="70">
        <v>12</v>
      </c>
      <c r="D11" s="70">
        <v>14</v>
      </c>
      <c r="E11" s="70"/>
      <c r="F11" s="70">
        <v>7</v>
      </c>
      <c r="G11" s="28"/>
      <c r="H11" s="28"/>
      <c r="I11" s="33">
        <f t="shared" si="0"/>
        <v>7</v>
      </c>
      <c r="J11" s="20">
        <f t="shared" si="1"/>
        <v>50</v>
      </c>
      <c r="K11" s="21"/>
      <c r="L11" s="21">
        <v>2</v>
      </c>
      <c r="M11" s="21"/>
      <c r="N11" s="21"/>
      <c r="O11" s="22"/>
      <c r="P11" s="23"/>
      <c r="Q11" s="70">
        <v>4</v>
      </c>
      <c r="R11" s="28"/>
      <c r="S11" s="33">
        <f t="shared" si="2"/>
        <v>1</v>
      </c>
      <c r="T11" s="24">
        <f t="shared" si="3"/>
        <v>7.1428571428571423</v>
      </c>
      <c r="U11" s="25"/>
      <c r="V11" s="64">
        <f t="shared" si="4"/>
        <v>1</v>
      </c>
      <c r="W11" s="26">
        <f t="shared" si="5"/>
        <v>7.1428571428571423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</row>
    <row r="12" spans="1:229" ht="23.25" customHeight="1" x14ac:dyDescent="0.2">
      <c r="A12" s="27">
        <v>7</v>
      </c>
      <c r="B12" s="19" t="s">
        <v>26</v>
      </c>
      <c r="C12" s="70">
        <v>8</v>
      </c>
      <c r="D12" s="70">
        <v>10</v>
      </c>
      <c r="E12" s="70"/>
      <c r="F12" s="70">
        <v>6</v>
      </c>
      <c r="G12" s="28"/>
      <c r="H12" s="28"/>
      <c r="I12" s="33">
        <f t="shared" si="0"/>
        <v>6</v>
      </c>
      <c r="J12" s="20">
        <f t="shared" si="1"/>
        <v>60</v>
      </c>
      <c r="K12" s="21"/>
      <c r="L12" s="21">
        <v>2</v>
      </c>
      <c r="M12" s="21"/>
      <c r="N12" s="21">
        <v>1</v>
      </c>
      <c r="O12" s="22"/>
      <c r="P12" s="23">
        <v>1</v>
      </c>
      <c r="Q12" s="28"/>
      <c r="R12" s="28"/>
      <c r="S12" s="33">
        <f t="shared" si="2"/>
        <v>2</v>
      </c>
      <c r="T12" s="24">
        <f t="shared" si="3"/>
        <v>20</v>
      </c>
      <c r="U12" s="25"/>
      <c r="V12" s="64">
        <f t="shared" si="4"/>
        <v>2</v>
      </c>
      <c r="W12" s="26">
        <f t="shared" si="5"/>
        <v>20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</row>
    <row r="13" spans="1:229" ht="23.25" customHeight="1" x14ac:dyDescent="0.2">
      <c r="A13" s="27">
        <v>8</v>
      </c>
      <c r="B13" s="19" t="s">
        <v>27</v>
      </c>
      <c r="C13" s="70">
        <v>9</v>
      </c>
      <c r="D13" s="70">
        <v>11</v>
      </c>
      <c r="E13" s="70"/>
      <c r="F13" s="70">
        <v>5</v>
      </c>
      <c r="G13" s="28"/>
      <c r="H13" s="28"/>
      <c r="I13" s="33">
        <f t="shared" si="0"/>
        <v>5</v>
      </c>
      <c r="J13" s="20">
        <f t="shared" si="1"/>
        <v>45.454545454545453</v>
      </c>
      <c r="K13" s="21"/>
      <c r="L13" s="21">
        <v>1</v>
      </c>
      <c r="M13" s="21">
        <v>1</v>
      </c>
      <c r="N13" s="21"/>
      <c r="O13" s="22"/>
      <c r="P13" s="23"/>
      <c r="Q13" s="28">
        <v>1</v>
      </c>
      <c r="R13" s="28"/>
      <c r="S13" s="33">
        <f t="shared" si="2"/>
        <v>4</v>
      </c>
      <c r="T13" s="24">
        <f t="shared" si="3"/>
        <v>36.363636363636367</v>
      </c>
      <c r="U13" s="25"/>
      <c r="V13" s="64">
        <f t="shared" si="4"/>
        <v>4</v>
      </c>
      <c r="W13" s="26">
        <f t="shared" si="5"/>
        <v>36.363636363636367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</row>
    <row r="14" spans="1:229" ht="23.25" customHeight="1" x14ac:dyDescent="0.2">
      <c r="A14" s="27">
        <v>9</v>
      </c>
      <c r="B14" s="19" t="s">
        <v>28</v>
      </c>
      <c r="C14" s="70">
        <v>4</v>
      </c>
      <c r="D14" s="70">
        <v>5</v>
      </c>
      <c r="E14" s="70"/>
      <c r="F14" s="70">
        <v>3</v>
      </c>
      <c r="G14" s="28"/>
      <c r="H14" s="28"/>
      <c r="I14" s="33">
        <f t="shared" si="0"/>
        <v>3</v>
      </c>
      <c r="J14" s="20">
        <f t="shared" si="1"/>
        <v>60</v>
      </c>
      <c r="K14" s="21"/>
      <c r="L14" s="21">
        <v>1</v>
      </c>
      <c r="M14" s="21"/>
      <c r="N14" s="21"/>
      <c r="O14" s="22">
        <v>1</v>
      </c>
      <c r="P14" s="23"/>
      <c r="Q14" s="28"/>
      <c r="R14" s="28"/>
      <c r="S14" s="33">
        <f t="shared" si="2"/>
        <v>3</v>
      </c>
      <c r="T14" s="24">
        <f t="shared" si="3"/>
        <v>60</v>
      </c>
      <c r="U14" s="25"/>
      <c r="V14" s="64">
        <f t="shared" si="4"/>
        <v>3</v>
      </c>
      <c r="W14" s="26">
        <f t="shared" si="5"/>
        <v>60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</row>
    <row r="15" spans="1:229" s="7" customFormat="1" ht="23.25" customHeight="1" x14ac:dyDescent="0.55000000000000004">
      <c r="A15" s="104" t="s">
        <v>17</v>
      </c>
      <c r="B15" s="105"/>
      <c r="C15" s="28">
        <f t="shared" ref="C15:I15" si="6">SUM(C6:C14)</f>
        <v>129</v>
      </c>
      <c r="D15" s="28">
        <f t="shared" si="6"/>
        <v>156</v>
      </c>
      <c r="E15" s="28">
        <f t="shared" si="6"/>
        <v>18</v>
      </c>
      <c r="F15" s="28">
        <f t="shared" si="6"/>
        <v>65</v>
      </c>
      <c r="G15" s="28">
        <f t="shared" si="6"/>
        <v>9</v>
      </c>
      <c r="H15" s="28">
        <f t="shared" si="6"/>
        <v>2</v>
      </c>
      <c r="I15" s="28">
        <f t="shared" si="6"/>
        <v>94</v>
      </c>
      <c r="J15" s="20">
        <f t="shared" si="1"/>
        <v>60.256410256410255</v>
      </c>
      <c r="K15" s="28">
        <f t="shared" ref="K15:R15" si="7">SUM(K6:K14)</f>
        <v>14</v>
      </c>
      <c r="L15" s="28">
        <f t="shared" si="7"/>
        <v>22</v>
      </c>
      <c r="M15" s="28">
        <f t="shared" si="7"/>
        <v>1</v>
      </c>
      <c r="N15" s="28">
        <f t="shared" si="7"/>
        <v>2</v>
      </c>
      <c r="O15" s="28">
        <f t="shared" si="7"/>
        <v>2</v>
      </c>
      <c r="P15" s="28">
        <f t="shared" si="7"/>
        <v>4</v>
      </c>
      <c r="Q15" s="28">
        <f t="shared" si="7"/>
        <v>9</v>
      </c>
      <c r="R15" s="28">
        <f t="shared" si="7"/>
        <v>2</v>
      </c>
      <c r="S15" s="33">
        <f t="shared" si="2"/>
        <v>76</v>
      </c>
      <c r="T15" s="24">
        <f t="shared" si="3"/>
        <v>48.717948717948715</v>
      </c>
      <c r="U15" s="118">
        <f>SUM(U6:U14)</f>
        <v>0</v>
      </c>
      <c r="V15" s="64">
        <f t="shared" si="4"/>
        <v>76</v>
      </c>
      <c r="W15" s="26">
        <f t="shared" si="5"/>
        <v>48.717948717948715</v>
      </c>
    </row>
    <row r="16" spans="1:229" x14ac:dyDescent="0.55000000000000004">
      <c r="A16" s="7" t="s">
        <v>4</v>
      </c>
      <c r="C16" s="84" t="s">
        <v>172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</row>
    <row r="17" spans="1:229" x14ac:dyDescent="0.2">
      <c r="A17" s="8"/>
      <c r="B17" s="8"/>
      <c r="C17" s="84" t="s">
        <v>171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</row>
    <row r="18" spans="1:229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</row>
    <row r="19" spans="1:229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</row>
    <row r="20" spans="1:229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</row>
  </sheetData>
  <mergeCells count="26">
    <mergeCell ref="R3:R5"/>
    <mergeCell ref="S3:S5"/>
    <mergeCell ref="T3:T5"/>
    <mergeCell ref="U3:U5"/>
    <mergeCell ref="V3:V5"/>
    <mergeCell ref="E4:E5"/>
    <mergeCell ref="F4:F5"/>
    <mergeCell ref="G4:H4"/>
    <mergeCell ref="I4:I5"/>
    <mergeCell ref="Q3:Q5"/>
    <mergeCell ref="C17:W17"/>
    <mergeCell ref="A1:W1"/>
    <mergeCell ref="A3:A5"/>
    <mergeCell ref="B3:B5"/>
    <mergeCell ref="C3:D3"/>
    <mergeCell ref="E3:I3"/>
    <mergeCell ref="J3:J5"/>
    <mergeCell ref="K3:K5"/>
    <mergeCell ref="L3:L5"/>
    <mergeCell ref="M3:N4"/>
    <mergeCell ref="O3:P4"/>
    <mergeCell ref="C16:W16"/>
    <mergeCell ref="A15:B15"/>
    <mergeCell ref="W3:W5"/>
    <mergeCell ref="C4:C5"/>
    <mergeCell ref="D4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19" sqref="Q19"/>
    </sheetView>
  </sheetViews>
  <sheetFormatPr defaultColWidth="8.375" defaultRowHeight="24" x14ac:dyDescent="0.55000000000000004"/>
  <cols>
    <col min="1" max="1" width="3.625" style="7" customWidth="1"/>
    <col min="2" max="2" width="7.875" style="7" customWidth="1"/>
    <col min="3" max="3" width="4.875" style="29" customWidth="1"/>
    <col min="4" max="4" width="4.75" style="29" customWidth="1"/>
    <col min="5" max="5" width="3.75" style="29" customWidth="1"/>
    <col min="6" max="7" width="4.125" style="29" customWidth="1"/>
    <col min="8" max="8" width="4" style="29" customWidth="1"/>
    <col min="9" max="9" width="5.5" style="7" customWidth="1"/>
    <col min="10" max="10" width="6.75" style="7" customWidth="1"/>
    <col min="11" max="11" width="5.75" style="7" customWidth="1"/>
    <col min="12" max="12" width="5.875" style="7" customWidth="1"/>
    <col min="13" max="14" width="4" style="7" customWidth="1"/>
    <col min="15" max="16" width="4" style="29" customWidth="1"/>
    <col min="17" max="17" width="6.625" style="7" customWidth="1"/>
    <col min="18" max="18" width="6" style="7" customWidth="1"/>
    <col min="19" max="19" width="7.625" style="7" customWidth="1"/>
    <col min="20" max="20" width="6.375" style="7" customWidth="1"/>
    <col min="21" max="21" width="6.5" style="7" customWidth="1"/>
    <col min="22" max="22" width="5.875" style="7" customWidth="1"/>
    <col min="23" max="23" width="6.375" style="30" customWidth="1"/>
    <col min="24" max="229" width="8.375" style="7" customWidth="1"/>
    <col min="230" max="16384" width="8.375" style="8"/>
  </cols>
  <sheetData>
    <row r="1" spans="1:229" ht="23.25" customHeight="1" x14ac:dyDescent="0.55000000000000004">
      <c r="A1" s="85" t="s">
        <v>159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29" s="16" customFormat="1" ht="24" customHeight="1" x14ac:dyDescent="0.55000000000000004">
      <c r="A2" s="9">
        <v>1</v>
      </c>
      <c r="B2" s="9">
        <v>2</v>
      </c>
      <c r="C2" s="10">
        <v>3</v>
      </c>
      <c r="D2" s="10">
        <v>4</v>
      </c>
      <c r="E2" s="11">
        <v>5</v>
      </c>
      <c r="F2" s="9">
        <v>6</v>
      </c>
      <c r="G2" s="9">
        <v>7</v>
      </c>
      <c r="H2" s="9">
        <v>8</v>
      </c>
      <c r="I2" s="10">
        <v>9</v>
      </c>
      <c r="J2" s="10">
        <v>10</v>
      </c>
      <c r="K2" s="11">
        <v>11</v>
      </c>
      <c r="L2" s="9">
        <v>12</v>
      </c>
      <c r="M2" s="9">
        <v>13</v>
      </c>
      <c r="N2" s="9">
        <v>14</v>
      </c>
      <c r="O2" s="10">
        <v>15</v>
      </c>
      <c r="P2" s="10">
        <v>16</v>
      </c>
      <c r="Q2" s="11">
        <v>17</v>
      </c>
      <c r="R2" s="9">
        <v>18</v>
      </c>
      <c r="S2" s="9">
        <v>19</v>
      </c>
      <c r="T2" s="9">
        <v>20</v>
      </c>
      <c r="U2" s="10">
        <v>21</v>
      </c>
      <c r="V2" s="10">
        <v>22</v>
      </c>
      <c r="W2" s="11">
        <v>23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</row>
    <row r="3" spans="1:229" s="16" customFormat="1" ht="45.75" customHeight="1" x14ac:dyDescent="0.55000000000000004">
      <c r="A3" s="86" t="s">
        <v>29</v>
      </c>
      <c r="B3" s="86" t="s">
        <v>7</v>
      </c>
      <c r="C3" s="88" t="s">
        <v>8</v>
      </c>
      <c r="D3" s="89"/>
      <c r="E3" s="86" t="s">
        <v>34</v>
      </c>
      <c r="F3" s="86"/>
      <c r="G3" s="86"/>
      <c r="H3" s="86"/>
      <c r="I3" s="86"/>
      <c r="J3" s="90" t="s">
        <v>154</v>
      </c>
      <c r="K3" s="93" t="s">
        <v>153</v>
      </c>
      <c r="L3" s="90" t="s">
        <v>155</v>
      </c>
      <c r="M3" s="96" t="s">
        <v>9</v>
      </c>
      <c r="N3" s="97"/>
      <c r="O3" s="100" t="s">
        <v>10</v>
      </c>
      <c r="P3" s="101"/>
      <c r="Q3" s="113" t="s">
        <v>156</v>
      </c>
      <c r="R3" s="90" t="s">
        <v>158</v>
      </c>
      <c r="S3" s="115" t="s">
        <v>161</v>
      </c>
      <c r="T3" s="93" t="s">
        <v>31</v>
      </c>
      <c r="U3" s="90" t="s">
        <v>157</v>
      </c>
      <c r="V3" s="115" t="s">
        <v>30</v>
      </c>
      <c r="W3" s="106" t="s">
        <v>11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</row>
    <row r="4" spans="1:229" s="16" customFormat="1" ht="42" customHeight="1" x14ac:dyDescent="0.55000000000000004">
      <c r="A4" s="87"/>
      <c r="B4" s="87"/>
      <c r="C4" s="109" t="s">
        <v>12</v>
      </c>
      <c r="D4" s="109" t="s">
        <v>13</v>
      </c>
      <c r="E4" s="109" t="s">
        <v>14</v>
      </c>
      <c r="F4" s="109" t="s">
        <v>15</v>
      </c>
      <c r="G4" s="87" t="s">
        <v>16</v>
      </c>
      <c r="H4" s="87"/>
      <c r="I4" s="111" t="s">
        <v>17</v>
      </c>
      <c r="J4" s="91"/>
      <c r="K4" s="94"/>
      <c r="L4" s="91"/>
      <c r="M4" s="98"/>
      <c r="N4" s="99"/>
      <c r="O4" s="102"/>
      <c r="P4" s="103"/>
      <c r="Q4" s="114"/>
      <c r="R4" s="91"/>
      <c r="S4" s="116"/>
      <c r="T4" s="93"/>
      <c r="U4" s="91"/>
      <c r="V4" s="116"/>
      <c r="W4" s="10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</row>
    <row r="5" spans="1:229" s="16" customFormat="1" ht="61.5" customHeight="1" x14ac:dyDescent="0.55000000000000004">
      <c r="A5" s="87"/>
      <c r="B5" s="87"/>
      <c r="C5" s="110"/>
      <c r="D5" s="110"/>
      <c r="E5" s="110"/>
      <c r="F5" s="110"/>
      <c r="G5" s="67" t="s">
        <v>33</v>
      </c>
      <c r="H5" s="32" t="s">
        <v>32</v>
      </c>
      <c r="I5" s="112"/>
      <c r="J5" s="92"/>
      <c r="K5" s="94"/>
      <c r="L5" s="95"/>
      <c r="M5" s="17" t="s">
        <v>18</v>
      </c>
      <c r="N5" s="17" t="s">
        <v>19</v>
      </c>
      <c r="O5" s="68" t="s">
        <v>18</v>
      </c>
      <c r="P5" s="68" t="s">
        <v>19</v>
      </c>
      <c r="Q5" s="114"/>
      <c r="R5" s="95"/>
      <c r="S5" s="117"/>
      <c r="T5" s="93"/>
      <c r="U5" s="95"/>
      <c r="V5" s="117"/>
      <c r="W5" s="108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</row>
    <row r="6" spans="1:229" hidden="1" x14ac:dyDescent="0.2">
      <c r="A6" s="65">
        <v>1</v>
      </c>
      <c r="B6" s="69" t="s">
        <v>20</v>
      </c>
      <c r="C6" s="66">
        <v>30</v>
      </c>
      <c r="D6" s="66">
        <v>36</v>
      </c>
      <c r="E6" s="34">
        <v>12</v>
      </c>
      <c r="F6" s="34">
        <v>6</v>
      </c>
      <c r="G6" s="34">
        <v>7</v>
      </c>
      <c r="H6" s="34">
        <v>2</v>
      </c>
      <c r="I6" s="33">
        <f t="shared" ref="I6:I15" si="0">SUM(E6:H6)</f>
        <v>27</v>
      </c>
      <c r="J6" s="20">
        <f t="shared" ref="J6:J16" si="1">I6/D6*100</f>
        <v>75</v>
      </c>
      <c r="K6" s="21">
        <v>7</v>
      </c>
      <c r="L6" s="21">
        <v>2</v>
      </c>
      <c r="M6" s="21"/>
      <c r="N6" s="21"/>
      <c r="O6" s="22"/>
      <c r="P6" s="23"/>
      <c r="Q6" s="66">
        <v>2</v>
      </c>
      <c r="R6" s="66">
        <v>2</v>
      </c>
      <c r="S6" s="33">
        <f t="shared" ref="S6:S16" si="2">I6+K6-L6+M6-N6+O6-P6-Q6+R6</f>
        <v>32</v>
      </c>
      <c r="T6" s="24">
        <f t="shared" ref="T6:T16" si="3">S6/D6*100</f>
        <v>88.888888888888886</v>
      </c>
      <c r="U6" s="25"/>
      <c r="V6" s="64">
        <f t="shared" ref="V6:V16" si="4">S6+U6</f>
        <v>32</v>
      </c>
      <c r="W6" s="26">
        <f t="shared" ref="W6:W16" si="5">(U6+S6)/D6*100</f>
        <v>88.888888888888886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</row>
    <row r="7" spans="1:229" hidden="1" x14ac:dyDescent="0.2">
      <c r="A7" s="65">
        <v>2</v>
      </c>
      <c r="B7" s="19" t="s">
        <v>21</v>
      </c>
      <c r="C7" s="66">
        <v>20</v>
      </c>
      <c r="D7" s="66">
        <v>24</v>
      </c>
      <c r="E7" s="66">
        <v>3</v>
      </c>
      <c r="F7" s="66">
        <v>11</v>
      </c>
      <c r="G7" s="66"/>
      <c r="H7" s="66"/>
      <c r="I7" s="33">
        <f t="shared" si="0"/>
        <v>14</v>
      </c>
      <c r="J7" s="20">
        <f t="shared" si="1"/>
        <v>58.333333333333336</v>
      </c>
      <c r="K7" s="21">
        <v>5</v>
      </c>
      <c r="L7" s="21">
        <v>5</v>
      </c>
      <c r="M7" s="21"/>
      <c r="N7" s="21"/>
      <c r="O7" s="22"/>
      <c r="P7" s="23"/>
      <c r="Q7" s="66">
        <v>1</v>
      </c>
      <c r="R7" s="66"/>
      <c r="S7" s="33">
        <f t="shared" si="2"/>
        <v>13</v>
      </c>
      <c r="T7" s="24">
        <f t="shared" si="3"/>
        <v>54.166666666666664</v>
      </c>
      <c r="U7" s="25"/>
      <c r="V7" s="64">
        <f t="shared" si="4"/>
        <v>13</v>
      </c>
      <c r="W7" s="26">
        <f t="shared" si="5"/>
        <v>54.166666666666664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</row>
    <row r="8" spans="1:229" hidden="1" x14ac:dyDescent="0.2">
      <c r="A8" s="65">
        <v>3</v>
      </c>
      <c r="B8" s="19" t="s">
        <v>22</v>
      </c>
      <c r="C8" s="66">
        <v>18</v>
      </c>
      <c r="D8" s="66">
        <v>22</v>
      </c>
      <c r="E8" s="66">
        <v>2</v>
      </c>
      <c r="F8" s="66">
        <v>10</v>
      </c>
      <c r="G8" s="66">
        <v>2</v>
      </c>
      <c r="H8" s="66"/>
      <c r="I8" s="33">
        <f t="shared" si="0"/>
        <v>14</v>
      </c>
      <c r="J8" s="20">
        <f t="shared" si="1"/>
        <v>63.636363636363633</v>
      </c>
      <c r="K8" s="21">
        <v>2</v>
      </c>
      <c r="L8" s="21">
        <v>5</v>
      </c>
      <c r="M8" s="21"/>
      <c r="N8" s="21"/>
      <c r="O8" s="22"/>
      <c r="P8" s="23">
        <v>2</v>
      </c>
      <c r="Q8" s="66">
        <v>1</v>
      </c>
      <c r="R8" s="66"/>
      <c r="S8" s="33">
        <f t="shared" si="2"/>
        <v>8</v>
      </c>
      <c r="T8" s="24">
        <f t="shared" si="3"/>
        <v>36.363636363636367</v>
      </c>
      <c r="U8" s="25"/>
      <c r="V8" s="64">
        <f t="shared" si="4"/>
        <v>8</v>
      </c>
      <c r="W8" s="26">
        <f t="shared" si="5"/>
        <v>36.363636363636367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</row>
    <row r="9" spans="1:229" hidden="1" x14ac:dyDescent="0.2">
      <c r="A9" s="65">
        <v>4</v>
      </c>
      <c r="B9" s="19" t="s">
        <v>23</v>
      </c>
      <c r="C9" s="66">
        <v>14</v>
      </c>
      <c r="D9" s="66">
        <v>17</v>
      </c>
      <c r="E9" s="66">
        <v>1</v>
      </c>
      <c r="F9" s="66">
        <v>8</v>
      </c>
      <c r="G9" s="66"/>
      <c r="H9" s="66"/>
      <c r="I9" s="33">
        <f t="shared" si="0"/>
        <v>9</v>
      </c>
      <c r="J9" s="20">
        <f t="shared" si="1"/>
        <v>52.941176470588239</v>
      </c>
      <c r="K9" s="21"/>
      <c r="L9" s="21">
        <v>3</v>
      </c>
      <c r="M9" s="21"/>
      <c r="N9" s="21"/>
      <c r="O9" s="22">
        <v>1</v>
      </c>
      <c r="P9" s="23"/>
      <c r="Q9" s="66"/>
      <c r="R9" s="66"/>
      <c r="S9" s="33">
        <f t="shared" si="2"/>
        <v>7</v>
      </c>
      <c r="T9" s="24">
        <f t="shared" si="3"/>
        <v>41.17647058823529</v>
      </c>
      <c r="U9" s="25"/>
      <c r="V9" s="64">
        <f t="shared" si="4"/>
        <v>7</v>
      </c>
      <c r="W9" s="26">
        <f t="shared" si="5"/>
        <v>41.17647058823529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</row>
    <row r="10" spans="1:229" hidden="1" x14ac:dyDescent="0.2">
      <c r="A10" s="65">
        <v>5</v>
      </c>
      <c r="B10" s="19" t="s">
        <v>24</v>
      </c>
      <c r="C10" s="66">
        <v>14</v>
      </c>
      <c r="D10" s="66">
        <v>17</v>
      </c>
      <c r="E10" s="66"/>
      <c r="F10" s="66">
        <v>9</v>
      </c>
      <c r="G10" s="66"/>
      <c r="H10" s="66"/>
      <c r="I10" s="33">
        <f t="shared" si="0"/>
        <v>9</v>
      </c>
      <c r="J10" s="20">
        <f t="shared" si="1"/>
        <v>52.941176470588239</v>
      </c>
      <c r="K10" s="21"/>
      <c r="L10" s="21">
        <v>1</v>
      </c>
      <c r="M10" s="21"/>
      <c r="N10" s="21">
        <v>1</v>
      </c>
      <c r="O10" s="22"/>
      <c r="P10" s="23"/>
      <c r="Q10" s="66"/>
      <c r="R10" s="66"/>
      <c r="S10" s="33">
        <f t="shared" si="2"/>
        <v>7</v>
      </c>
      <c r="T10" s="24">
        <f t="shared" si="3"/>
        <v>41.17647058823529</v>
      </c>
      <c r="U10" s="25"/>
      <c r="V10" s="64">
        <f t="shared" si="4"/>
        <v>7</v>
      </c>
      <c r="W10" s="26">
        <f t="shared" si="5"/>
        <v>41.17647058823529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</row>
    <row r="11" spans="1:229" hidden="1" x14ac:dyDescent="0.2">
      <c r="A11" s="65">
        <v>6</v>
      </c>
      <c r="B11" s="19" t="s">
        <v>25</v>
      </c>
      <c r="C11" s="66">
        <v>12</v>
      </c>
      <c r="D11" s="66">
        <v>14</v>
      </c>
      <c r="E11" s="66"/>
      <c r="F11" s="66">
        <v>7</v>
      </c>
      <c r="G11" s="66"/>
      <c r="H11" s="66"/>
      <c r="I11" s="33">
        <f t="shared" si="0"/>
        <v>7</v>
      </c>
      <c r="J11" s="20">
        <f t="shared" si="1"/>
        <v>50</v>
      </c>
      <c r="K11" s="21"/>
      <c r="L11" s="21">
        <v>2</v>
      </c>
      <c r="M11" s="21"/>
      <c r="N11" s="21"/>
      <c r="O11" s="22"/>
      <c r="P11" s="23"/>
      <c r="Q11" s="66">
        <v>2</v>
      </c>
      <c r="R11" s="66"/>
      <c r="S11" s="33">
        <f t="shared" si="2"/>
        <v>3</v>
      </c>
      <c r="T11" s="24">
        <f t="shared" si="3"/>
        <v>21.428571428571427</v>
      </c>
      <c r="U11" s="25"/>
      <c r="V11" s="64">
        <f t="shared" si="4"/>
        <v>3</v>
      </c>
      <c r="W11" s="26">
        <f t="shared" si="5"/>
        <v>21.428571428571427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</row>
    <row r="12" spans="1:229" hidden="1" x14ac:dyDescent="0.2">
      <c r="A12" s="65">
        <v>7</v>
      </c>
      <c r="B12" s="69" t="s">
        <v>26</v>
      </c>
      <c r="C12" s="66">
        <v>8</v>
      </c>
      <c r="D12" s="66">
        <v>10</v>
      </c>
      <c r="E12" s="66"/>
      <c r="F12" s="66">
        <v>6</v>
      </c>
      <c r="G12" s="66"/>
      <c r="H12" s="66"/>
      <c r="I12" s="33">
        <f t="shared" si="0"/>
        <v>6</v>
      </c>
      <c r="J12" s="20">
        <f t="shared" si="1"/>
        <v>60</v>
      </c>
      <c r="K12" s="21"/>
      <c r="L12" s="21">
        <v>2</v>
      </c>
      <c r="M12" s="21"/>
      <c r="N12" s="21">
        <v>1</v>
      </c>
      <c r="O12" s="22"/>
      <c r="P12" s="23">
        <v>1</v>
      </c>
      <c r="Q12" s="66"/>
      <c r="R12" s="66"/>
      <c r="S12" s="33">
        <f t="shared" si="2"/>
        <v>2</v>
      </c>
      <c r="T12" s="24">
        <f t="shared" si="3"/>
        <v>20</v>
      </c>
      <c r="U12" s="25"/>
      <c r="V12" s="64">
        <f t="shared" si="4"/>
        <v>2</v>
      </c>
      <c r="W12" s="26">
        <f t="shared" si="5"/>
        <v>20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</row>
    <row r="13" spans="1:229" ht="0.75" hidden="1" customHeight="1" x14ac:dyDescent="0.2">
      <c r="A13" s="65">
        <v>8</v>
      </c>
      <c r="B13" s="19" t="s">
        <v>27</v>
      </c>
      <c r="C13" s="66">
        <v>9</v>
      </c>
      <c r="D13" s="66">
        <v>11</v>
      </c>
      <c r="E13" s="66"/>
      <c r="F13" s="66">
        <v>5</v>
      </c>
      <c r="G13" s="66"/>
      <c r="H13" s="66"/>
      <c r="I13" s="33">
        <f t="shared" si="0"/>
        <v>5</v>
      </c>
      <c r="J13" s="20">
        <f t="shared" si="1"/>
        <v>45.454545454545453</v>
      </c>
      <c r="K13" s="21"/>
      <c r="L13" s="21">
        <v>1</v>
      </c>
      <c r="M13" s="21">
        <v>1</v>
      </c>
      <c r="N13" s="21"/>
      <c r="O13" s="22"/>
      <c r="P13" s="23"/>
      <c r="Q13" s="66">
        <v>1</v>
      </c>
      <c r="R13" s="66"/>
      <c r="S13" s="33">
        <f t="shared" si="2"/>
        <v>4</v>
      </c>
      <c r="T13" s="24">
        <f t="shared" si="3"/>
        <v>36.363636363636367</v>
      </c>
      <c r="U13" s="25"/>
      <c r="V13" s="64">
        <f t="shared" si="4"/>
        <v>4</v>
      </c>
      <c r="W13" s="26">
        <f t="shared" si="5"/>
        <v>36.363636363636367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</row>
    <row r="14" spans="1:229" hidden="1" x14ac:dyDescent="0.2">
      <c r="A14" s="65">
        <v>9</v>
      </c>
      <c r="B14" s="19" t="s">
        <v>28</v>
      </c>
      <c r="C14" s="66">
        <v>4</v>
      </c>
      <c r="D14" s="66">
        <v>5</v>
      </c>
      <c r="E14" s="66"/>
      <c r="F14" s="66">
        <v>3</v>
      </c>
      <c r="G14" s="66"/>
      <c r="H14" s="66"/>
      <c r="I14" s="33">
        <f t="shared" ref="I14" si="6">SUM(E14:H14)</f>
        <v>3</v>
      </c>
      <c r="J14" s="20">
        <f t="shared" ref="J14" si="7">I14/D14*100</f>
        <v>60</v>
      </c>
      <c r="K14" s="21"/>
      <c r="L14" s="21">
        <v>1</v>
      </c>
      <c r="M14" s="21"/>
      <c r="N14" s="21"/>
      <c r="O14" s="22">
        <v>1</v>
      </c>
      <c r="P14" s="23"/>
      <c r="Q14" s="66"/>
      <c r="R14" s="66"/>
      <c r="S14" s="33">
        <f t="shared" ref="S14" si="8">I14+K14-L14+M14-N14+O14-P14-Q14+R14</f>
        <v>3</v>
      </c>
      <c r="T14" s="24">
        <f t="shared" ref="T14" si="9">S14/D14*100</f>
        <v>60</v>
      </c>
      <c r="U14" s="25"/>
      <c r="V14" s="64">
        <f t="shared" ref="V14" si="10">S14+U14</f>
        <v>3</v>
      </c>
      <c r="W14" s="26">
        <f t="shared" ref="W14" si="11">(U14+S14)/D14*100</f>
        <v>60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</row>
    <row r="15" spans="1:229" x14ac:dyDescent="0.2">
      <c r="A15" s="65">
        <v>10</v>
      </c>
      <c r="B15" s="69" t="s">
        <v>160</v>
      </c>
      <c r="C15" s="66">
        <v>33</v>
      </c>
      <c r="D15" s="66">
        <v>40</v>
      </c>
      <c r="E15" s="66">
        <v>23</v>
      </c>
      <c r="F15" s="66">
        <v>2</v>
      </c>
      <c r="G15" s="66">
        <v>3</v>
      </c>
      <c r="H15" s="66"/>
      <c r="I15" s="33">
        <f t="shared" si="0"/>
        <v>28</v>
      </c>
      <c r="J15" s="20">
        <f t="shared" si="1"/>
        <v>70</v>
      </c>
      <c r="K15" s="21">
        <v>3</v>
      </c>
      <c r="L15" s="21"/>
      <c r="M15" s="21">
        <v>1</v>
      </c>
      <c r="N15" s="21"/>
      <c r="O15" s="22"/>
      <c r="P15" s="23"/>
      <c r="Q15" s="66">
        <v>1</v>
      </c>
      <c r="R15" s="66">
        <v>1</v>
      </c>
      <c r="S15" s="33">
        <f t="shared" si="2"/>
        <v>32</v>
      </c>
      <c r="T15" s="24">
        <f t="shared" si="3"/>
        <v>80</v>
      </c>
      <c r="U15" s="25"/>
      <c r="V15" s="64">
        <f t="shared" si="4"/>
        <v>32</v>
      </c>
      <c r="W15" s="26">
        <f t="shared" si="5"/>
        <v>80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</row>
    <row r="16" spans="1:229" s="7" customFormat="1" x14ac:dyDescent="0.55000000000000004">
      <c r="A16" s="104" t="s">
        <v>17</v>
      </c>
      <c r="B16" s="105"/>
      <c r="C16" s="66">
        <f t="shared" ref="C16:I16" si="12">SUM(C6:C15)</f>
        <v>162</v>
      </c>
      <c r="D16" s="66">
        <f t="shared" si="12"/>
        <v>196</v>
      </c>
      <c r="E16" s="66">
        <f t="shared" si="12"/>
        <v>41</v>
      </c>
      <c r="F16" s="66">
        <f t="shared" si="12"/>
        <v>67</v>
      </c>
      <c r="G16" s="66">
        <f t="shared" si="12"/>
        <v>12</v>
      </c>
      <c r="H16" s="66">
        <f t="shared" si="12"/>
        <v>2</v>
      </c>
      <c r="I16" s="66">
        <f t="shared" si="12"/>
        <v>122</v>
      </c>
      <c r="J16" s="20">
        <f t="shared" si="1"/>
        <v>62.244897959183675</v>
      </c>
      <c r="K16" s="66">
        <f t="shared" ref="K16:R16" si="13">SUM(K6:K15)</f>
        <v>17</v>
      </c>
      <c r="L16" s="66">
        <f t="shared" si="13"/>
        <v>22</v>
      </c>
      <c r="M16" s="66">
        <f t="shared" si="13"/>
        <v>2</v>
      </c>
      <c r="N16" s="66">
        <f t="shared" si="13"/>
        <v>2</v>
      </c>
      <c r="O16" s="66">
        <f t="shared" si="13"/>
        <v>2</v>
      </c>
      <c r="P16" s="66">
        <f t="shared" si="13"/>
        <v>3</v>
      </c>
      <c r="Q16" s="66">
        <f t="shared" si="13"/>
        <v>8</v>
      </c>
      <c r="R16" s="66">
        <f t="shared" si="13"/>
        <v>3</v>
      </c>
      <c r="S16" s="33">
        <f t="shared" si="2"/>
        <v>111</v>
      </c>
      <c r="T16" s="24">
        <f t="shared" si="3"/>
        <v>56.632653061224488</v>
      </c>
      <c r="U16" s="66">
        <f>SUM(U6:U15)</f>
        <v>0</v>
      </c>
      <c r="V16" s="64">
        <f t="shared" si="4"/>
        <v>111</v>
      </c>
      <c r="W16" s="26">
        <f t="shared" si="5"/>
        <v>56.632653061224488</v>
      </c>
    </row>
    <row r="17" spans="1:229" x14ac:dyDescent="0.55000000000000004">
      <c r="A17" s="7" t="s">
        <v>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</row>
    <row r="18" spans="1:229" ht="30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</row>
    <row r="19" spans="1:229" ht="30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</row>
    <row r="20" spans="1:229" ht="30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</row>
    <row r="21" spans="1:229" ht="30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</row>
  </sheetData>
  <mergeCells count="24">
    <mergeCell ref="A16:B16"/>
    <mergeCell ref="W3:W5"/>
    <mergeCell ref="C4:C5"/>
    <mergeCell ref="D4:D5"/>
    <mergeCell ref="E4:E5"/>
    <mergeCell ref="F4:F5"/>
    <mergeCell ref="G4:H4"/>
    <mergeCell ref="I4:I5"/>
    <mergeCell ref="Q3:Q5"/>
    <mergeCell ref="R3:R5"/>
    <mergeCell ref="S3:S5"/>
    <mergeCell ref="T3:T5"/>
    <mergeCell ref="U3:U5"/>
    <mergeCell ref="V3:V5"/>
    <mergeCell ref="A1:W1"/>
    <mergeCell ref="A3:A5"/>
    <mergeCell ref="B3:B5"/>
    <mergeCell ref="C3:D3"/>
    <mergeCell ref="E3:I3"/>
    <mergeCell ref="J3:J5"/>
    <mergeCell ref="K3:K5"/>
    <mergeCell ref="L3:L5"/>
    <mergeCell ref="M3:N4"/>
    <mergeCell ref="O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รายชื่อ</vt:lpstr>
      <vt:lpstr>จำนวนที่มี</vt:lpstr>
      <vt:lpstr>วช</vt:lpstr>
      <vt:lpstr>รายชื่อ!Print_Titles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SSJ-HR</dc:creator>
  <cp:lastModifiedBy>SSJ-HR</cp:lastModifiedBy>
  <cp:lastPrinted>2022-03-29T02:24:05Z</cp:lastPrinted>
  <dcterms:created xsi:type="dcterms:W3CDTF">2021-03-29T09:31:45Z</dcterms:created>
  <dcterms:modified xsi:type="dcterms:W3CDTF">2022-03-29T02:31:59Z</dcterms:modified>
</cp:coreProperties>
</file>