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สรุป" sheetId="1" r:id="rId1"/>
    <sheet name="จำแนก" sheetId="2" r:id="rId2"/>
    <sheet name="จัดสรร" sheetId="3" r:id="rId3"/>
  </sheets>
  <calcPr calcId="144525"/>
</workbook>
</file>

<file path=xl/calcChain.xml><?xml version="1.0" encoding="utf-8"?>
<calcChain xmlns="http://schemas.openxmlformats.org/spreadsheetml/2006/main">
  <c r="K57" i="3" l="1"/>
  <c r="M57" i="3" s="1"/>
  <c r="M59" i="3" s="1"/>
  <c r="I57" i="3"/>
  <c r="J56" i="3"/>
  <c r="J53" i="3"/>
  <c r="J51" i="3"/>
  <c r="J49" i="3"/>
  <c r="J48" i="3"/>
  <c r="J46" i="3"/>
  <c r="J43" i="3"/>
  <c r="J40" i="3"/>
  <c r="J39" i="3"/>
  <c r="D56" i="3" l="1"/>
  <c r="E56" i="3" s="1"/>
  <c r="D53" i="3"/>
  <c r="E53" i="3" s="1"/>
  <c r="D51" i="3"/>
  <c r="E51" i="3" s="1"/>
  <c r="D49" i="3"/>
  <c r="E49" i="3" s="1"/>
  <c r="D48" i="3"/>
  <c r="E48" i="3" s="1"/>
  <c r="D46" i="3"/>
  <c r="E46" i="3" s="1"/>
  <c r="D43" i="3"/>
  <c r="E43" i="3" s="1"/>
  <c r="D40" i="3"/>
  <c r="E40" i="3" s="1"/>
  <c r="D39" i="3"/>
  <c r="E39" i="3" s="1"/>
  <c r="E57" i="3" l="1"/>
  <c r="D57" i="3"/>
  <c r="H25" i="3"/>
  <c r="K7" i="3" l="1"/>
  <c r="L7" i="3" s="1"/>
  <c r="D8" i="3" l="1"/>
  <c r="E8" i="3" s="1"/>
  <c r="D11" i="3"/>
  <c r="E11" i="3" s="1"/>
  <c r="D14" i="3"/>
  <c r="E14" i="3" s="1"/>
  <c r="D16" i="3"/>
  <c r="E16" i="3" s="1"/>
  <c r="D17" i="3"/>
  <c r="E17" i="3" s="1"/>
  <c r="D19" i="3"/>
  <c r="E19" i="3" s="1"/>
  <c r="D21" i="3"/>
  <c r="E21" i="3" s="1"/>
  <c r="D24" i="3"/>
  <c r="E24" i="3" s="1"/>
  <c r="D7" i="3"/>
  <c r="E7" i="3" s="1"/>
  <c r="E25" i="3" l="1"/>
  <c r="D25" i="3"/>
  <c r="G22" i="1" l="1"/>
  <c r="L11" i="1" l="1"/>
  <c r="L7" i="1" l="1"/>
  <c r="L9" i="1" l="1"/>
  <c r="N10" i="1" l="1"/>
  <c r="AB7" i="1" l="1"/>
  <c r="L16" i="1"/>
  <c r="G19" i="1"/>
  <c r="L18" i="1"/>
  <c r="L17" i="1"/>
  <c r="T42" i="1" l="1"/>
  <c r="S42" i="1"/>
  <c r="R42" i="1"/>
  <c r="Q42" i="1"/>
  <c r="K42" i="1"/>
  <c r="J42" i="1"/>
  <c r="I42" i="1"/>
  <c r="H42" i="1"/>
  <c r="G42" i="1"/>
  <c r="F42" i="1"/>
  <c r="E42" i="1"/>
  <c r="D42" i="1"/>
  <c r="C42" i="1"/>
  <c r="L41" i="1"/>
  <c r="U39" i="1"/>
  <c r="X38" i="1"/>
  <c r="U38" i="1"/>
  <c r="U37" i="1"/>
  <c r="L35" i="1"/>
  <c r="U34" i="1"/>
  <c r="L34" i="1"/>
  <c r="L33" i="1"/>
  <c r="U32" i="1"/>
  <c r="L31" i="1"/>
  <c r="L30" i="1"/>
  <c r="U29" i="1"/>
  <c r="L29" i="1"/>
  <c r="U28" i="1"/>
  <c r="L28" i="1"/>
  <c r="L42" i="1" s="1"/>
  <c r="X15" i="1" l="1"/>
  <c r="U9" i="1" l="1"/>
  <c r="U16" i="1"/>
  <c r="U6" i="1" l="1"/>
  <c r="U5" i="1" l="1"/>
  <c r="U11" i="1"/>
  <c r="Z56" i="1"/>
  <c r="U15" i="1" l="1"/>
  <c r="U14" i="1" l="1"/>
  <c r="T19" i="1"/>
  <c r="S19" i="1"/>
  <c r="R19" i="1"/>
  <c r="Q19" i="1"/>
  <c r="L5" i="1" l="1"/>
  <c r="L8" i="1"/>
  <c r="L12" i="1" l="1"/>
  <c r="J19" i="1" l="1"/>
  <c r="L10" i="1" l="1"/>
  <c r="C19" i="1"/>
  <c r="K63" i="1" l="1"/>
  <c r="I63" i="1"/>
  <c r="H63" i="1"/>
  <c r="G63" i="1"/>
  <c r="F63" i="1"/>
  <c r="E63" i="1"/>
  <c r="D63" i="1"/>
  <c r="K19" i="1"/>
  <c r="I19" i="1"/>
  <c r="H19" i="1"/>
  <c r="F19" i="1"/>
  <c r="E19" i="1"/>
  <c r="D19" i="1"/>
  <c r="L63" i="1" l="1"/>
  <c r="L6" i="1"/>
  <c r="L19" i="1" l="1"/>
</calcChain>
</file>

<file path=xl/sharedStrings.xml><?xml version="1.0" encoding="utf-8"?>
<sst xmlns="http://schemas.openxmlformats.org/spreadsheetml/2006/main" count="330" uniqueCount="179">
  <si>
    <t>ลำดับ</t>
  </si>
  <si>
    <t>กลุ่มงาน</t>
  </si>
  <si>
    <t>งบประมาณ</t>
  </si>
  <si>
    <t>งบเฉพาะ</t>
  </si>
  <si>
    <t>PPA</t>
  </si>
  <si>
    <t>เงินบำรุง</t>
  </si>
  <si>
    <t>รวม</t>
  </si>
  <si>
    <t>บริหารทั่วไป</t>
  </si>
  <si>
    <t>ปีงบประมาณ 2565</t>
  </si>
  <si>
    <t>พัฒนายุทธศาสตร์</t>
  </si>
  <si>
    <t>ส่งเสริมสุขภาพ</t>
  </si>
  <si>
    <t>ควบคุมโรค</t>
  </si>
  <si>
    <t>ประกันสุขภาพ</t>
  </si>
  <si>
    <t>ทันตสาธารณสุข</t>
  </si>
  <si>
    <t>พัฒนาคุณภาพ</t>
  </si>
  <si>
    <t>คุ้มครองผู้บริโภค</t>
  </si>
  <si>
    <t>กฎหมาย</t>
  </si>
  <si>
    <t>บริหารทรัพยากรบุคคล</t>
  </si>
  <si>
    <t>ตรวจสอบภายใน</t>
  </si>
  <si>
    <t>อนามัยสิ่งแวดล้อม</t>
  </si>
  <si>
    <t>แทยฺแผนไทย</t>
  </si>
  <si>
    <t>โรคไม่ติดต่อ</t>
  </si>
  <si>
    <t>งบจังหวัด</t>
  </si>
  <si>
    <t>มูลนิธิ</t>
  </si>
  <si>
    <t>เงินนอกอื่นๆ</t>
  </si>
  <si>
    <t>ปีงบประมาณ 2566</t>
  </si>
  <si>
    <t>Covid19</t>
  </si>
  <si>
    <t>To be No1</t>
  </si>
  <si>
    <t>สรุปวงเงินงบประมาณตามแผนปฏิบัติราชการเสนอของบจังหวัด สำนักงานสาธารณสุขจังหวัดเพชรบูรณ์</t>
  </si>
  <si>
    <t>จำนวนแผน/โครงการ</t>
  </si>
  <si>
    <t>สปสช.</t>
  </si>
  <si>
    <t>แรงงานต่างชาติ</t>
  </si>
  <si>
    <t>สรุปแผนงานโครงการตามแผนปฏิบัติราชการจำแนกกลุ่มงาน สำนักงานสาธารณสุขจังหวัดเพชรบูรณ์</t>
  </si>
  <si>
    <t>แพทย์แผนไทย</t>
  </si>
  <si>
    <t>พอ.สว.</t>
  </si>
  <si>
    <t>กองทุกแพทย์แผนไทย</t>
  </si>
  <si>
    <t>สพฉ./สสส.</t>
  </si>
  <si>
    <t>GF</t>
  </si>
  <si>
    <t>อย.สบส</t>
  </si>
  <si>
    <t>……</t>
  </si>
  <si>
    <t>วัสดุ1150000/จ้างเหมา2427048</t>
  </si>
  <si>
    <t>รวมงบประมาณ</t>
  </si>
  <si>
    <t>ร้อยละของงบทั้งหมด</t>
  </si>
  <si>
    <t>หมายเหตุ</t>
  </si>
  <si>
    <t>ผบต/ผบก 120000 วิจัย123600</t>
  </si>
  <si>
    <t>แผนรวมค่าเดินทางไปราชการและเบี้ยเลี้ยง</t>
  </si>
  <si>
    <t>******</t>
  </si>
  <si>
    <t>กิจกรรมประชุม</t>
  </si>
  <si>
    <t>พัฒนาคุณภาพและรูปแบบบริการ</t>
  </si>
  <si>
    <t>แผนใช้ระบบ Zoom แล้ว</t>
  </si>
  <si>
    <t>สรุปแผนงานโครงการตามแผนปฏิบัติราชการจำแนกกลุ่มงาน(เฉพาะกิจกรรมที่เป็นการประชุมจากงบกลาง สสจ.)</t>
  </si>
  <si>
    <t xml:space="preserve">EOCและคกก.โรคติดต่อ </t>
  </si>
  <si>
    <t>ไม่มีรายละเอียดแผน</t>
  </si>
  <si>
    <t>*******</t>
  </si>
  <si>
    <t>ขอให้ไปปรับกิจกรรมเป็น Zoom</t>
  </si>
  <si>
    <t>PPA และ 619}400 [km</t>
  </si>
  <si>
    <t>กิจกรรม อสม 325,640 บาท</t>
  </si>
  <si>
    <t>ปีงบประมาณ 2565  (ปรับ 15 พ.ย.2564)</t>
  </si>
  <si>
    <t>หมึกพิมพ์ คาอินเทอร์เน็ต/อุปกรณ์ห้องประชุม</t>
  </si>
  <si>
    <t>อย.</t>
  </si>
  <si>
    <t>วัสดุ1,150,000,จ้างเหมา2,427,048</t>
  </si>
  <si>
    <t>ทรัพยากรบุคคล</t>
  </si>
  <si>
    <t>เก่า</t>
  </si>
  <si>
    <t xml:space="preserve">ลำดับ </t>
  </si>
  <si>
    <t>ชื่อโครงการ</t>
  </si>
  <si>
    <t>ยุทธศาสตร์</t>
  </si>
  <si>
    <t>ส่งเสริม</t>
  </si>
  <si>
    <t>ข้อสังเกตุ/ข้อเสนอแนะ</t>
  </si>
  <si>
    <t>4 โครงการพัฒนาศักยภาพคณะทำงานตอบโต้ภาวะฉุกเฉิน จังหวัดเพชรบูรณ์</t>
  </si>
  <si>
    <t>1.โครงการพัฒนาต้นแบบการดำเนินงานเฝ้าระวังป้องกันแก้ไขปัญหาโรคพยาธิใบไม้ตับและมะเร็งท่อน้ำดี ในพื้นที่นำร่องขยายพื้นที่การดำเนินงาน อำเภอวิเชียรบุรี จังหวัดเพชรบูรณ์ ปี2565</t>
  </si>
  <si>
    <t xml:space="preserve"> 7โครงการ การดำเนินงานเฝ้าระวังป้องกันควบคุมโรคติดเชื้อในโรงพยาบาลแบบบูรณาการ จังหวัดเพชรบูรณ์ ปี 2565</t>
  </si>
  <si>
    <t>6 โครงการเบี้ยเลี้ยงไม่เท่ากัน 240 / 120</t>
  </si>
  <si>
    <t>กิจกรรมที่ 5 ค่าอาหาร 150 บาท</t>
  </si>
  <si>
    <t>2 โครงการพัฒนาระบบบริการสุขภาพ (Service Plan)จังหวัดเพชรบูรณ์ ปี 2565</t>
  </si>
  <si>
    <t>กิจกรรมที่ 4 นิเทศเสริมพลัง มีเบี้ยเลี้ยง/อาหาร ควรมีอย่างใดอย่างหนึ่ง หรือคนละกิจกรรม</t>
  </si>
  <si>
    <t>3โครงการพัฒนาเครือข่ายกำลังคนด้านสุขภาพ และ อสม. ปี 2565</t>
  </si>
  <si>
    <t>1โครงการ โครงการการพัฒนาคุณภาพชีวิตระดับอำเภอ (พชอ.</t>
  </si>
  <si>
    <t>กิจกรรที่5 มีแต่ค่าวิทยากร</t>
  </si>
  <si>
    <t>4.โครงการพัฒนาระบบสุขภาพปฐมภูมิ จังหวัดเพชรบูรณ์ ปีงบประมาณ  พ.ศ.2565</t>
  </si>
  <si>
    <t>8โครงการพัฒนา รพสต.ติดดาว 5 ดาว 5 ดี จังหวัดเพชรบูรณ์ ปีงบประมาณ พ.ศ. 2565</t>
  </si>
  <si>
    <t>2 กิจกรรม บุiณาการรวมกันได้หรือไม่</t>
  </si>
  <si>
    <t>บางกิจกรรมไปบูรณาการกับโครงการที่ 4 ส่วน อบรม รพ.สต.ทุกแห่งขอผ่านZoom meeting</t>
  </si>
  <si>
    <t>มีรายการที่เป็นค่าใช้จ่ายกลาง จ้างเหมาและพัสดุ</t>
  </si>
  <si>
    <t>มีรายการที่เป็นค่าใช้จ่ายกลาง หมึกพิมพ์ วัสดุคอม ค่าอินเตอร์เน็ต</t>
  </si>
  <si>
    <t>ไม่แจงรายละเอียดง งปม ในโครงการ</t>
  </si>
  <si>
    <t xml:space="preserve">11โครงการพัฒนาการป้องกันและควบคุมการติดเชื้อในสถานบริการสาธารณสุข จังหวัดเพชรบูรณ์ </t>
  </si>
  <si>
    <t>บูรณาการกับงานควบคุมโรค</t>
  </si>
  <si>
    <t>กิจกรรมการประชุมปรับใช้ ZOOM แล้ว</t>
  </si>
  <si>
    <t>ขาดรายการเงินบำรุงในแผน</t>
  </si>
  <si>
    <t>มีรายการแผนเงินบำรุง</t>
  </si>
  <si>
    <t xml:space="preserve"> 9โครงการพัฒนาหน่วยบริการสำนักงานสาธารณสุขจังหวัดเพชรบูรณ์ ปีงบประมาณ พ.ศ.2565</t>
  </si>
  <si>
    <t>กิจกรรมการประชุมปรับใช้ ZOOM บางรายการ</t>
  </si>
  <si>
    <t>ปรับลด งปม แล้ว</t>
  </si>
  <si>
    <t xml:space="preserve">ประชุมติดตามผลการดำเนินงานตามตัวชี้วัด </t>
  </si>
  <si>
    <t>ประชุมวิชาการงานทันตสาธารณสุขระดับจังหวัด</t>
  </si>
  <si>
    <t>แผนที่ 1 กับ แผนที่ 3 เป้าหมายใกล้กัน สามารถบูรณาการรวมได้หรือไม่หรือปรับใช้ Zoom</t>
  </si>
  <si>
    <t>การออกประเมิน บางกลุ่มงานมีค่าเบี้ยเลี้ยง บางกลุ่มงานมีค่าอาหารด้วย ควรกำหนดให้เหมือนกัน / ค่าอาหารต้องราคาเท่ากัน ควรกำมีข้อกำหนด กี่คนผ่านZoom กี่คนมาประชุม</t>
  </si>
  <si>
    <t>5โครงการ การดำเนินงานเฝ้าระวังป้องกันควบคุมโรคติดต่ออุบัติใหม่อุบัติซ้ำ จังหวัดเพชรบูรณ์ ปี 2565 และโครงการที่ 10,  11,  12 และ 18</t>
  </si>
  <si>
    <t xml:space="preserve">   /</t>
  </si>
  <si>
    <t xml:space="preserve"> เป้าหมายเฉพาะ ยากแก่การบูรณาการ</t>
  </si>
  <si>
    <t>ปรับลดงบประมาณแล้ว</t>
  </si>
  <si>
    <t>ชื่อโครงการต้องไม่ซ้อนในโครงการ</t>
  </si>
  <si>
    <t>รายการงบประมาณ</t>
  </si>
  <si>
    <t>สสจ.</t>
  </si>
  <si>
    <t>จัดสรรอำเภอ</t>
  </si>
  <si>
    <t>บูรณาการงานคุณภาพ มอบคุณภาพดำเนินการ</t>
  </si>
  <si>
    <t>การประชุมหลายรายการกลุ่มเป้าหมาย 70,100และ200 น่าจะปรับใช้ Zoom ในบางรายการ</t>
  </si>
  <si>
    <t>จำนวนจัดสรร</t>
  </si>
  <si>
    <t xml:space="preserve">จัดสรรงบพื้นฐานงวดที่ 1 (ไตรมาสที่ 1 - 2 ) ให้สำนักงานสาธารณสุขอำเภอทุกอำเภอ   </t>
  </si>
  <si>
    <t>รายการจัดสรรงบประมาณรายจ่ายประจำปีงบปประมาณ 2565</t>
  </si>
  <si>
    <t>แผนงานพื้นฐานด้านการพัฒนาและสร้างเสริมทรัพยากรมนุษย์</t>
  </si>
  <si>
    <t>รหัสงบประมาณ</t>
  </si>
  <si>
    <t>ผลผลิตประชาชนได้รับการดูแลสุขภาพและมีพฤติกรรมสุขภาพที่ถูกต้อง  2100236024000000</t>
  </si>
  <si>
    <t xml:space="preserve">  21002xxxQ2824</t>
  </si>
  <si>
    <t>10,907/อำเภอ</t>
  </si>
  <si>
    <t>8,629/อำเภอ</t>
  </si>
  <si>
    <t xml:space="preserve">  21002xxxQ2825</t>
  </si>
  <si>
    <t>แผนงานยุทธศาสตร์เสริมสร้างให้คนมีสุขภาวะที่ดี</t>
  </si>
  <si>
    <t>กิจกรรมสนับสนุนสร้างเสริมสุขภาพ เฝ้าระวังป้องกันโรคและภัยสุขภาพ</t>
  </si>
  <si>
    <t>กิจกรรมสนับสนุนและดำเนินการคุ้มครองผู้บริโภคด้านสุขภาพ</t>
  </si>
  <si>
    <t>โครงการพัฒนาระบบการแพทย์ปฐมภูมิและเครือข่ายสุขภาพระดับอำเภอ 2100233095000000</t>
  </si>
  <si>
    <t>กิจกรรมพัฒนาระบบบริการปฐมภูมิให้มีคุณภาพได้มาตรฐานและพัฒนาฯ  21002xxxQ2801</t>
  </si>
  <si>
    <t>33,765/อำเภอ</t>
  </si>
  <si>
    <t>แผนงานยุทธศาสตร์พัฒนาศักยภาพคนตลอดช่วงชีวิต</t>
  </si>
  <si>
    <t>กิจกรรมการพัฒนาและสร้างเสริมศักยภาพคนไทยกลุ่มสตรีและเด็กปฐมวัย 21002xxxQ2796</t>
  </si>
  <si>
    <t>โครงการพัฒนาและสร้างเสริมศักยภาพคนไทยกลุ่มวัยเรียนและวัยรุ่น     2100231085000000</t>
  </si>
  <si>
    <t>กิจกรรมสร้างเสริมศักยภาพกลุ่มวัยเรียน 5-14 ปี</t>
  </si>
  <si>
    <t>21002xxxQ2797</t>
  </si>
  <si>
    <t>กิจกรรมส่งเสริมพัฒนาระริการสร้างเสริมสุขภาพในกลุ่มวัยรุ่น</t>
  </si>
  <si>
    <t>21002xxxQ2798</t>
  </si>
  <si>
    <t>ใบจัดสรรที่</t>
  </si>
  <si>
    <t>6,211/อำเภอ</t>
  </si>
  <si>
    <t>4,009/อำเภอ</t>
  </si>
  <si>
    <t>4,709/อำเภอ</t>
  </si>
  <si>
    <t>4,983/อำเภอ</t>
  </si>
  <si>
    <t>3,455/อำเภอ</t>
  </si>
  <si>
    <t>5,263/อำเภอ</t>
  </si>
  <si>
    <t>กิจกรรมพัฒนาและสร้างเสริมศักยภาพคนไทยกลุ่มวัยทำงาน</t>
  </si>
  <si>
    <t>21002xxxQ2799</t>
  </si>
  <si>
    <t>กิจกรรมการพัฒนาและสร้างเสริมศักยภาพคนไทยกลุ่มวัยสูงอายุ</t>
  </si>
  <si>
    <t>21002xxxQ2800</t>
  </si>
  <si>
    <t>โครงการประชาชนทุกกลุ่มวัยได้รับบริการด้านสุขภาพที่เหมาะสม          2100231060000000</t>
  </si>
  <si>
    <t>โครงการพัฒนาและสร้างเสริมศักยภาพคนไทยกลุ่มวัยสูงอายุ              2100231090000000</t>
  </si>
  <si>
    <t>แผนงานบูรณาการเตรียมความพร้อมเพื่อรองรับสังคมสูงวัย</t>
  </si>
  <si>
    <t>โครงการสร้างเสริมระบบการดูแลสุขภาพเพื่อรองรับผู้สูงอายุแบบบูรณาการ2100240067000000</t>
  </si>
  <si>
    <t>กิจกรรมสร้างเสริมความเสมอภาคด้านสุขภาพเพื่อรองรับสังคมผู้สูงอายุ</t>
  </si>
  <si>
    <t>21002xxxQ2826</t>
  </si>
  <si>
    <t>81,932/อำเภอ</t>
  </si>
  <si>
    <t xml:space="preserve">                                  ลงชื่อ</t>
  </si>
  <si>
    <t>ผู้อนุมัติ</t>
  </si>
  <si>
    <t xml:space="preserve">                                      นายแพทย์สาธารณสุขจังหวัดเพชรบูรณ์</t>
  </si>
  <si>
    <t xml:space="preserve">                                            (นายกมล  กัญญาประสิทธิ์)</t>
  </si>
  <si>
    <t>โครงการพัฒนาและสร้างเสริมศักยภาพคนไทยกลุ่มวัยทำงาน              2100231087000000</t>
  </si>
  <si>
    <t xml:space="preserve">ผลผลิตประชาชนได้รับการดูแลสุขภาพและมีพฤติกรรมสุขภาพที่ถูกต้อง </t>
  </si>
  <si>
    <t xml:space="preserve">โครงการพัฒนาระบบการแพทย์ปฐมภูมิและเครือข่ายสุขภาพระดับอำเภอ </t>
  </si>
  <si>
    <t xml:space="preserve">กิจกรรมพัฒนาระบบบริการปฐมภูมิให้มีคุณภาพได้มาตรฐานและพัฒนาฯ </t>
  </si>
  <si>
    <t xml:space="preserve">โครงการประชาชนทุกกลุ่มวัยได้รับบริการด้านสุขภาพที่เหมาะสม         </t>
  </si>
  <si>
    <t xml:space="preserve">กิจกรรมการพัฒนาและสร้างเสริมศักยภาพคนไทยกลุ่มสตรีและเด็กปฐมวัย </t>
  </si>
  <si>
    <t xml:space="preserve">โครงการพัฒนาและสร้างเสริมศักยภาพคนไทยกลุ่มวัยเรียนและวัยรุ่น   </t>
  </si>
  <si>
    <t xml:space="preserve">โครงการพัฒนาและสร้างเสริมศักยภาพคนไทยกลุ่มวัยทำงาน             </t>
  </si>
  <si>
    <t xml:space="preserve">โครงการพัฒนาและสร้างเสริมศักยภาพคนไทยกลุ่มวัยสูงอายุ              </t>
  </si>
  <si>
    <t>โครงการสร้างเสริมระบบการดูแลสุขภาพเพื่อรองรับผู้สูงอายุแบบบูรณาการ</t>
  </si>
  <si>
    <t xml:space="preserve">  จำนวน งปม</t>
  </si>
  <si>
    <t>จำนวน งปม.</t>
  </si>
  <si>
    <t xml:space="preserve">จัดสรรงบพื้นฐานงวดที่ 2 (ไตรมาสที่ 3 -42 ) ให้สำนักงานสาธารณสุขอำเภอทุกอำเภอ   </t>
  </si>
  <si>
    <t>2,700/อำเภอ</t>
  </si>
  <si>
    <t>สสอ</t>
  </si>
  <si>
    <t>2,800/อำเภอ</t>
  </si>
  <si>
    <t>2,150/อำเภอ</t>
  </si>
  <si>
    <t>2,860/อำเภอ</t>
  </si>
  <si>
    <t>1,880/อำเภอ</t>
  </si>
  <si>
    <t>1,775/อำเภอ</t>
  </si>
  <si>
    <t>2,480/อำเภอ</t>
  </si>
  <si>
    <t>19,460/อำเภอ</t>
  </si>
  <si>
    <t>2,215/อำเภอ</t>
  </si>
  <si>
    <t>x 11</t>
  </si>
  <si>
    <t>38,320/อำเภอ</t>
  </si>
  <si>
    <t>หาร 12</t>
  </si>
  <si>
    <t>สสจ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</si>
</sst>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(* #,##0_);_(* \(#,##0\);_(* &quot;-&quot;??_);_(@_)"/>
    <numFmt numFmtId="188" formatCode="_(* #,##0_);_(* \(#,##0\);_(* &quot;-&quot;?_);_(@_)"/>
  </numFmts>
  <fonts count="20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4" tint="-0.499984740745262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3" tint="-0.49998474074526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2" xfId="0" applyNumberFormat="1" applyFont="1" applyBorder="1"/>
    <xf numFmtId="3" fontId="1" fillId="0" borderId="0" xfId="0" applyNumberFormat="1" applyFont="1"/>
    <xf numFmtId="3" fontId="1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7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3" xfId="0" applyNumberFormat="1" applyFont="1" applyBorder="1"/>
    <xf numFmtId="3" fontId="1" fillId="0" borderId="8" xfId="0" applyNumberFormat="1" applyFont="1" applyBorder="1"/>
    <xf numFmtId="3" fontId="6" fillId="0" borderId="3" xfId="0" applyNumberFormat="1" applyFont="1" applyBorder="1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10" fillId="0" borderId="3" xfId="0" applyFont="1" applyBorder="1" applyAlignment="1">
      <alignment horizontal="center"/>
    </xf>
    <xf numFmtId="0" fontId="9" fillId="0" borderId="0" xfId="0" applyFont="1"/>
    <xf numFmtId="3" fontId="1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/>
    <xf numFmtId="3" fontId="6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3" xfId="0" applyNumberFormat="1" applyFont="1" applyBorder="1"/>
    <xf numFmtId="3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/>
    <xf numFmtId="3" fontId="12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4" fillId="0" borderId="1" xfId="0" applyNumberFormat="1" applyFont="1" applyBorder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4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3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3" fillId="2" borderId="0" xfId="0" applyNumberFormat="1" applyFont="1" applyFill="1"/>
    <xf numFmtId="0" fontId="15" fillId="0" borderId="3" xfId="0" applyFont="1" applyBorder="1" applyAlignment="1">
      <alignment horizontal="center"/>
    </xf>
    <xf numFmtId="3" fontId="1" fillId="3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8" xfId="0" applyFont="1" applyBorder="1"/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6" fillId="0" borderId="3" xfId="0" applyFont="1" applyBorder="1"/>
    <xf numFmtId="0" fontId="16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0" xfId="0" applyNumberFormat="1" applyFont="1"/>
    <xf numFmtId="187" fontId="1" fillId="0" borderId="0" xfId="0" applyNumberFormat="1" applyFont="1"/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/>
    <xf numFmtId="187" fontId="1" fillId="0" borderId="0" xfId="1" applyNumberFormat="1" applyFont="1" applyBorder="1"/>
    <xf numFmtId="188" fontId="1" fillId="0" borderId="0" xfId="0" applyNumberFormat="1" applyFont="1" applyBorder="1"/>
    <xf numFmtId="187" fontId="1" fillId="0" borderId="0" xfId="0" applyNumberFormat="1" applyFont="1" applyBorder="1"/>
    <xf numFmtId="0" fontId="2" fillId="0" borderId="6" xfId="0" applyFont="1" applyBorder="1" applyAlignment="1"/>
    <xf numFmtId="0" fontId="2" fillId="0" borderId="12" xfId="0" applyFont="1" applyBorder="1" applyAlignment="1"/>
    <xf numFmtId="0" fontId="2" fillId="0" borderId="1" xfId="0" applyFont="1" applyBorder="1" applyAlignment="1">
      <alignment horizontal="center"/>
    </xf>
    <xf numFmtId="0" fontId="10" fillId="0" borderId="0" xfId="0" applyFont="1"/>
    <xf numFmtId="3" fontId="10" fillId="0" borderId="7" xfId="0" applyNumberFormat="1" applyFont="1" applyBorder="1"/>
    <xf numFmtId="3" fontId="10" fillId="0" borderId="0" xfId="0" applyNumberFormat="1" applyFont="1"/>
    <xf numFmtId="0" fontId="1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3"/>
  <sheetViews>
    <sheetView zoomScaleNormal="100" workbookViewId="0">
      <selection activeCell="M15" sqref="M15"/>
    </sheetView>
  </sheetViews>
  <sheetFormatPr defaultRowHeight="21" x14ac:dyDescent="0.35"/>
  <cols>
    <col min="1" max="1" width="5.375" style="1" customWidth="1"/>
    <col min="2" max="2" width="13.5" style="1" customWidth="1"/>
    <col min="3" max="3" width="8.875" style="1" customWidth="1"/>
    <col min="4" max="4" width="9.75" style="1" customWidth="1"/>
    <col min="5" max="5" width="9.875" style="1" customWidth="1"/>
    <col min="6" max="6" width="8.875" style="1" customWidth="1"/>
    <col min="7" max="7" width="11" style="1" customWidth="1"/>
    <col min="8" max="8" width="8.125" style="1" customWidth="1"/>
    <col min="9" max="9" width="7.5" style="1" customWidth="1"/>
    <col min="10" max="10" width="8" style="1" customWidth="1"/>
    <col min="11" max="11" width="9.375" style="1" customWidth="1"/>
    <col min="12" max="12" width="11.5" style="1" customWidth="1"/>
    <col min="13" max="13" width="27.125" style="1" customWidth="1"/>
    <col min="14" max="14" width="14.375" style="1" customWidth="1"/>
    <col min="15" max="15" width="9" style="1"/>
    <col min="16" max="16" width="18.375" style="1" customWidth="1"/>
    <col min="17" max="17" width="14.125" style="1" customWidth="1"/>
    <col min="18" max="18" width="10.5" style="1" customWidth="1"/>
    <col min="19" max="19" width="12" style="1" customWidth="1"/>
    <col min="20" max="20" width="12.125" style="1" customWidth="1"/>
    <col min="21" max="21" width="14.625" style="1" customWidth="1"/>
    <col min="22" max="22" width="23.5" style="1" customWidth="1"/>
    <col min="23" max="16384" width="9" style="1"/>
  </cols>
  <sheetData>
    <row r="2" spans="1:28" s="28" customFormat="1" ht="23.25" x14ac:dyDescent="0.35">
      <c r="A2" s="131" t="s">
        <v>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O2" s="58" t="s">
        <v>50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B2" s="28">
        <v>8682400</v>
      </c>
    </row>
    <row r="3" spans="1:28" s="28" customFormat="1" ht="23.25" x14ac:dyDescent="0.35">
      <c r="B3" s="29"/>
      <c r="C3" s="29"/>
      <c r="D3" s="128" t="s">
        <v>57</v>
      </c>
      <c r="E3" s="128"/>
      <c r="F3" s="128"/>
      <c r="G3" s="128"/>
      <c r="H3" s="29"/>
      <c r="I3" s="29"/>
      <c r="J3" s="29"/>
      <c r="K3" s="29"/>
      <c r="L3" s="29"/>
      <c r="P3" s="29"/>
      <c r="Q3" s="29"/>
      <c r="R3" s="59" t="s">
        <v>8</v>
      </c>
      <c r="S3" s="59"/>
      <c r="T3" s="59"/>
      <c r="U3" s="59"/>
      <c r="V3" s="29"/>
      <c r="W3" s="29"/>
      <c r="X3" s="29"/>
      <c r="Y3" s="29"/>
      <c r="Z3" s="29"/>
      <c r="AB3" s="28">
        <v>427000</v>
      </c>
    </row>
    <row r="4" spans="1:28" ht="30.75" customHeight="1" x14ac:dyDescent="0.35">
      <c r="A4" s="70" t="s">
        <v>0</v>
      </c>
      <c r="B4" s="70" t="s">
        <v>1</v>
      </c>
      <c r="C4" s="69" t="s">
        <v>29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22</v>
      </c>
      <c r="I4" s="70" t="s">
        <v>34</v>
      </c>
      <c r="J4" s="71" t="s">
        <v>30</v>
      </c>
      <c r="K4" s="72" t="s">
        <v>24</v>
      </c>
      <c r="L4" s="70" t="s">
        <v>6</v>
      </c>
      <c r="M4" s="76">
        <v>165880</v>
      </c>
      <c r="O4" s="36" t="s">
        <v>0</v>
      </c>
      <c r="P4" s="36" t="s">
        <v>1</v>
      </c>
      <c r="Q4" s="18" t="s">
        <v>29</v>
      </c>
      <c r="R4" s="36" t="s">
        <v>2</v>
      </c>
      <c r="S4" s="18" t="s">
        <v>47</v>
      </c>
      <c r="T4" s="36" t="s">
        <v>41</v>
      </c>
      <c r="U4" s="18" t="s">
        <v>42</v>
      </c>
      <c r="V4" s="57" t="s">
        <v>43</v>
      </c>
      <c r="W4" s="38"/>
      <c r="X4" s="39"/>
      <c r="Y4" s="40"/>
      <c r="Z4" s="38">
        <v>1400</v>
      </c>
      <c r="AA4" s="40"/>
      <c r="AB4" s="40">
        <v>9531900</v>
      </c>
    </row>
    <row r="5" spans="1:28" ht="24" x14ac:dyDescent="0.55000000000000004">
      <c r="A5" s="6">
        <v>1</v>
      </c>
      <c r="B5" s="1" t="s">
        <v>7</v>
      </c>
      <c r="C5" s="22">
        <v>10</v>
      </c>
      <c r="D5" s="63">
        <v>165880</v>
      </c>
      <c r="E5" s="9">
        <v>10220</v>
      </c>
      <c r="F5" s="8">
        <v>0</v>
      </c>
      <c r="G5" s="82">
        <v>3753148</v>
      </c>
      <c r="H5" s="8">
        <v>0</v>
      </c>
      <c r="I5" s="8">
        <v>0</v>
      </c>
      <c r="J5" s="8">
        <v>0</v>
      </c>
      <c r="K5" s="9">
        <v>0</v>
      </c>
      <c r="L5" s="8">
        <f>SUM(D5:K5)</f>
        <v>3929248</v>
      </c>
      <c r="M5" s="9" t="s">
        <v>60</v>
      </c>
      <c r="O5" s="6">
        <v>1</v>
      </c>
      <c r="P5" s="1" t="s">
        <v>7</v>
      </c>
      <c r="Q5" s="22">
        <v>9</v>
      </c>
      <c r="R5" s="34">
        <v>3753148</v>
      </c>
      <c r="S5" s="52">
        <v>5</v>
      </c>
      <c r="T5" s="49">
        <v>99520</v>
      </c>
      <c r="U5" s="48">
        <f>T5*100/R5</f>
        <v>2.6516407026847864</v>
      </c>
      <c r="V5" s="10"/>
      <c r="W5" s="41"/>
      <c r="X5" s="41"/>
      <c r="Y5" s="41"/>
      <c r="Z5" s="41">
        <v>32200</v>
      </c>
      <c r="AA5" s="41"/>
      <c r="AB5" s="40">
        <v>10621000</v>
      </c>
    </row>
    <row r="6" spans="1:28" x14ac:dyDescent="0.35">
      <c r="A6" s="7">
        <v>2</v>
      </c>
      <c r="B6" s="1" t="s">
        <v>9</v>
      </c>
      <c r="C6" s="19">
        <v>5</v>
      </c>
      <c r="D6" s="10">
        <v>919430</v>
      </c>
      <c r="E6" s="9">
        <v>0</v>
      </c>
      <c r="F6" s="10">
        <v>500000</v>
      </c>
      <c r="G6" s="79">
        <v>3159000</v>
      </c>
      <c r="H6" s="10">
        <v>0</v>
      </c>
      <c r="I6" s="10">
        <v>172000</v>
      </c>
      <c r="J6" s="5">
        <v>0</v>
      </c>
      <c r="K6" s="9">
        <v>0</v>
      </c>
      <c r="L6" s="10">
        <f>SUM(D6:J6)</f>
        <v>4750430</v>
      </c>
      <c r="M6" s="1" t="s">
        <v>58</v>
      </c>
      <c r="O6" s="7">
        <v>2</v>
      </c>
      <c r="P6" s="1" t="s">
        <v>9</v>
      </c>
      <c r="Q6" s="19">
        <v>5</v>
      </c>
      <c r="R6" s="10">
        <v>761630</v>
      </c>
      <c r="S6" s="52">
        <v>9</v>
      </c>
      <c r="T6" s="50">
        <v>656030</v>
      </c>
      <c r="U6" s="48">
        <f>T6*100/R6</f>
        <v>86.134999934351328</v>
      </c>
      <c r="V6" s="10"/>
      <c r="W6" s="41"/>
      <c r="X6" s="40"/>
      <c r="Y6" s="41"/>
      <c r="Z6" s="41">
        <v>4200</v>
      </c>
      <c r="AA6" s="40"/>
      <c r="AB6" s="40">
        <v>4542700</v>
      </c>
    </row>
    <row r="7" spans="1:28" x14ac:dyDescent="0.35">
      <c r="A7" s="7">
        <v>3</v>
      </c>
      <c r="B7" s="1" t="s">
        <v>10</v>
      </c>
      <c r="C7" s="19">
        <v>28</v>
      </c>
      <c r="D7" s="10">
        <v>350360</v>
      </c>
      <c r="E7" s="9">
        <v>3686724</v>
      </c>
      <c r="F7" s="10">
        <v>591080</v>
      </c>
      <c r="G7" s="9">
        <v>0</v>
      </c>
      <c r="H7" s="10">
        <v>457900</v>
      </c>
      <c r="I7" s="10">
        <v>0</v>
      </c>
      <c r="J7" s="10">
        <v>0</v>
      </c>
      <c r="K7" s="9">
        <v>4085892</v>
      </c>
      <c r="L7" s="10">
        <f>SUM(D7:K7)</f>
        <v>9171956</v>
      </c>
      <c r="O7" s="7">
        <v>3</v>
      </c>
      <c r="P7" s="1" t="s">
        <v>10</v>
      </c>
      <c r="Q7" s="19">
        <v>25</v>
      </c>
      <c r="R7" s="10">
        <v>519440</v>
      </c>
      <c r="S7" s="52"/>
      <c r="T7" s="132" t="s">
        <v>54</v>
      </c>
      <c r="U7" s="133"/>
      <c r="V7" s="10" t="s">
        <v>55</v>
      </c>
      <c r="W7" s="41"/>
      <c r="X7" s="41"/>
      <c r="Y7" s="41"/>
      <c r="Z7" s="41">
        <v>5600</v>
      </c>
      <c r="AA7" s="40"/>
      <c r="AB7" s="40">
        <f>SUM(AB2:AB6)</f>
        <v>33805000</v>
      </c>
    </row>
    <row r="8" spans="1:28" x14ac:dyDescent="0.35">
      <c r="A8" s="7">
        <v>4</v>
      </c>
      <c r="B8" s="1" t="s">
        <v>11</v>
      </c>
      <c r="C8" s="19">
        <v>19</v>
      </c>
      <c r="D8" s="10">
        <v>391440</v>
      </c>
      <c r="E8" s="1">
        <v>610000</v>
      </c>
      <c r="F8" s="10"/>
      <c r="G8" s="9">
        <v>0</v>
      </c>
      <c r="H8" s="10">
        <v>0</v>
      </c>
      <c r="I8" s="10">
        <v>0</v>
      </c>
      <c r="J8" s="10">
        <v>112800</v>
      </c>
      <c r="K8" s="9">
        <v>60000</v>
      </c>
      <c r="L8" s="10">
        <f t="shared" ref="L8:L12" si="0">SUM(D8:K8)</f>
        <v>1174240</v>
      </c>
      <c r="N8" s="9">
        <v>722800</v>
      </c>
      <c r="O8" s="7">
        <v>4</v>
      </c>
      <c r="P8" s="1" t="s">
        <v>11</v>
      </c>
      <c r="Q8" s="19">
        <v>18</v>
      </c>
      <c r="R8" s="10">
        <v>495500</v>
      </c>
      <c r="S8" s="37">
        <v>7</v>
      </c>
      <c r="T8" s="50">
        <v>331090</v>
      </c>
      <c r="U8" s="48">
        <v>67</v>
      </c>
      <c r="V8" s="50" t="s">
        <v>51</v>
      </c>
      <c r="W8" s="41"/>
      <c r="X8" s="41"/>
      <c r="Y8" s="41"/>
      <c r="Z8" s="41">
        <v>143000</v>
      </c>
      <c r="AA8" s="40"/>
      <c r="AB8" s="40"/>
    </row>
    <row r="9" spans="1:28" x14ac:dyDescent="0.35">
      <c r="A9" s="7">
        <v>5</v>
      </c>
      <c r="B9" s="1" t="s">
        <v>12</v>
      </c>
      <c r="C9" s="19">
        <v>3</v>
      </c>
      <c r="D9" s="10">
        <v>160080</v>
      </c>
      <c r="E9" s="9">
        <v>0</v>
      </c>
      <c r="F9" s="10">
        <v>0</v>
      </c>
      <c r="G9" s="9">
        <v>0</v>
      </c>
      <c r="H9" s="10">
        <v>0</v>
      </c>
      <c r="I9" s="10">
        <v>0</v>
      </c>
      <c r="J9" s="10">
        <v>170000</v>
      </c>
      <c r="K9" s="9">
        <v>52930</v>
      </c>
      <c r="L9" s="10">
        <f t="shared" si="0"/>
        <v>383010</v>
      </c>
      <c r="M9" s="27" t="s">
        <v>31</v>
      </c>
      <c r="N9" s="9">
        <v>112800</v>
      </c>
      <c r="O9" s="7">
        <v>5</v>
      </c>
      <c r="P9" s="1" t="s">
        <v>12</v>
      </c>
      <c r="Q9" s="19">
        <v>3</v>
      </c>
      <c r="R9" s="10">
        <v>185720</v>
      </c>
      <c r="S9" s="52">
        <v>4</v>
      </c>
      <c r="T9" s="50">
        <v>84500</v>
      </c>
      <c r="U9" s="47">
        <f>T9*100/R9</f>
        <v>45.498600043075598</v>
      </c>
      <c r="V9" s="10"/>
      <c r="W9" s="41"/>
      <c r="X9" s="41"/>
      <c r="Y9" s="41"/>
      <c r="Z9" s="41">
        <v>47840</v>
      </c>
      <c r="AA9" s="42"/>
      <c r="AB9" s="40"/>
    </row>
    <row r="10" spans="1:28" x14ac:dyDescent="0.35">
      <c r="A10" s="7">
        <v>6</v>
      </c>
      <c r="B10" s="1" t="s">
        <v>13</v>
      </c>
      <c r="C10" s="19">
        <v>5</v>
      </c>
      <c r="D10" s="10">
        <v>0</v>
      </c>
      <c r="E10" s="9">
        <v>0</v>
      </c>
      <c r="F10" s="10">
        <v>288288</v>
      </c>
      <c r="G10" s="9">
        <v>574280</v>
      </c>
      <c r="H10" s="10">
        <v>0</v>
      </c>
      <c r="I10" s="10">
        <v>20700</v>
      </c>
      <c r="J10" s="10">
        <v>0</v>
      </c>
      <c r="K10" s="9">
        <v>0</v>
      </c>
      <c r="L10" s="10">
        <f t="shared" si="0"/>
        <v>883268</v>
      </c>
      <c r="N10" s="9">
        <f>N8-N9</f>
        <v>610000</v>
      </c>
      <c r="O10" s="7">
        <v>6</v>
      </c>
      <c r="P10" s="1" t="s">
        <v>13</v>
      </c>
      <c r="Q10" s="19">
        <v>5</v>
      </c>
      <c r="R10" s="10">
        <v>0</v>
      </c>
      <c r="S10" s="52">
        <v>0</v>
      </c>
      <c r="T10" s="50">
        <v>0</v>
      </c>
      <c r="U10" s="47">
        <v>0</v>
      </c>
      <c r="V10" s="10"/>
      <c r="W10" s="41"/>
      <c r="X10" s="41"/>
      <c r="Y10" s="41"/>
      <c r="Z10" s="41">
        <v>1400</v>
      </c>
      <c r="AA10" s="40"/>
      <c r="AB10" s="40"/>
    </row>
    <row r="11" spans="1:28" x14ac:dyDescent="0.35">
      <c r="A11" s="7">
        <v>7</v>
      </c>
      <c r="B11" s="1" t="s">
        <v>14</v>
      </c>
      <c r="C11" s="81">
        <v>14</v>
      </c>
      <c r="D11" s="10">
        <v>819580</v>
      </c>
      <c r="E11" s="9">
        <v>235500</v>
      </c>
      <c r="F11" s="10">
        <v>0</v>
      </c>
      <c r="G11" s="9">
        <v>200520</v>
      </c>
      <c r="H11" s="10">
        <v>0</v>
      </c>
      <c r="I11" s="10">
        <v>0</v>
      </c>
      <c r="J11" s="10">
        <v>0</v>
      </c>
      <c r="K11" s="9">
        <v>30000</v>
      </c>
      <c r="L11" s="10">
        <f>SUM(D11:K11)</f>
        <v>1285600</v>
      </c>
      <c r="M11" s="33"/>
      <c r="O11" s="7">
        <v>7</v>
      </c>
      <c r="P11" s="1" t="s">
        <v>48</v>
      </c>
      <c r="Q11" s="32">
        <v>15</v>
      </c>
      <c r="R11" s="10">
        <v>933040</v>
      </c>
      <c r="S11" s="52">
        <v>37</v>
      </c>
      <c r="T11" s="50">
        <v>672540</v>
      </c>
      <c r="U11" s="48">
        <f>T11*100/R11</f>
        <v>72.080511017748435</v>
      </c>
      <c r="V11" s="10" t="s">
        <v>56</v>
      </c>
      <c r="W11" s="41"/>
      <c r="X11" s="41">
        <v>143000</v>
      </c>
      <c r="Y11" s="41"/>
      <c r="Z11" s="41">
        <v>69600</v>
      </c>
      <c r="AA11" s="43"/>
      <c r="AB11" s="40"/>
    </row>
    <row r="12" spans="1:28" x14ac:dyDescent="0.35">
      <c r="A12" s="7">
        <v>8</v>
      </c>
      <c r="B12" s="1" t="s">
        <v>15</v>
      </c>
      <c r="C12" s="19">
        <v>16</v>
      </c>
      <c r="D12" s="10">
        <v>190200</v>
      </c>
      <c r="E12" s="9">
        <v>39195</v>
      </c>
      <c r="F12" s="10">
        <v>450000</v>
      </c>
      <c r="G12" s="65">
        <v>10003.42</v>
      </c>
      <c r="H12" s="10">
        <v>0</v>
      </c>
      <c r="I12" s="10">
        <v>0</v>
      </c>
      <c r="J12" s="10">
        <v>0</v>
      </c>
      <c r="K12" s="9">
        <v>167030</v>
      </c>
      <c r="L12" s="66">
        <f t="shared" si="0"/>
        <v>856428.42</v>
      </c>
      <c r="M12" s="1" t="s">
        <v>59</v>
      </c>
      <c r="N12" s="9"/>
      <c r="O12" s="7">
        <v>8</v>
      </c>
      <c r="P12" s="1" t="s">
        <v>15</v>
      </c>
      <c r="Q12" s="19">
        <v>18</v>
      </c>
      <c r="R12" s="10">
        <v>263100</v>
      </c>
      <c r="S12" s="52"/>
      <c r="T12" s="50"/>
      <c r="U12" s="10" t="s">
        <v>53</v>
      </c>
      <c r="V12" s="10" t="s">
        <v>52</v>
      </c>
      <c r="W12" s="41"/>
      <c r="X12" s="41">
        <v>47840</v>
      </c>
      <c r="Y12" s="41"/>
      <c r="Z12" s="41">
        <v>65200</v>
      </c>
      <c r="AA12" s="40"/>
      <c r="AB12" s="40"/>
    </row>
    <row r="13" spans="1:28" x14ac:dyDescent="0.35">
      <c r="A13" s="7">
        <v>9</v>
      </c>
      <c r="B13" s="1" t="s">
        <v>16</v>
      </c>
      <c r="C13" s="19">
        <v>3</v>
      </c>
      <c r="D13" s="10">
        <v>24325</v>
      </c>
      <c r="E13" s="9">
        <v>0</v>
      </c>
      <c r="F13" s="10">
        <v>0</v>
      </c>
      <c r="G13" s="9">
        <v>0</v>
      </c>
      <c r="H13" s="10">
        <v>0</v>
      </c>
      <c r="I13" s="10">
        <v>0</v>
      </c>
      <c r="J13" s="10">
        <v>0</v>
      </c>
      <c r="K13" s="9">
        <v>0</v>
      </c>
      <c r="L13" s="10">
        <v>24325</v>
      </c>
      <c r="O13" s="7">
        <v>9</v>
      </c>
      <c r="P13" s="1" t="s">
        <v>16</v>
      </c>
      <c r="Q13" s="19">
        <v>3</v>
      </c>
      <c r="R13" s="10">
        <v>40105</v>
      </c>
      <c r="S13" s="52">
        <v>6</v>
      </c>
      <c r="T13" s="50">
        <v>43605</v>
      </c>
      <c r="U13" s="55" t="s">
        <v>46</v>
      </c>
      <c r="V13" s="10"/>
      <c r="W13" s="41"/>
      <c r="X13" s="41">
        <v>69600</v>
      </c>
      <c r="Y13" s="41"/>
      <c r="Z13" s="41">
        <v>15400</v>
      </c>
      <c r="AA13" s="40"/>
      <c r="AB13" s="40"/>
    </row>
    <row r="14" spans="1:28" x14ac:dyDescent="0.35">
      <c r="A14" s="7">
        <v>10</v>
      </c>
      <c r="B14" s="1" t="s">
        <v>61</v>
      </c>
      <c r="C14" s="19">
        <v>8</v>
      </c>
      <c r="D14" s="26">
        <v>376890</v>
      </c>
      <c r="E14" s="9">
        <v>0</v>
      </c>
      <c r="F14" s="10">
        <v>0</v>
      </c>
      <c r="G14" s="9">
        <v>0</v>
      </c>
      <c r="H14" s="10">
        <v>0</v>
      </c>
      <c r="I14" s="10">
        <v>0</v>
      </c>
      <c r="J14" s="10">
        <v>0</v>
      </c>
      <c r="K14" s="9">
        <v>0</v>
      </c>
      <c r="L14" s="26">
        <v>376890</v>
      </c>
      <c r="O14" s="7">
        <v>10</v>
      </c>
      <c r="P14" s="1" t="s">
        <v>17</v>
      </c>
      <c r="Q14" s="19">
        <v>9</v>
      </c>
      <c r="R14" s="26">
        <v>458050</v>
      </c>
      <c r="S14" s="52">
        <v>5</v>
      </c>
      <c r="T14" s="50">
        <v>349050</v>
      </c>
      <c r="U14" s="47">
        <f>T14*100/R14</f>
        <v>76.203471236764543</v>
      </c>
      <c r="V14" s="10" t="s">
        <v>44</v>
      </c>
      <c r="W14" s="41"/>
      <c r="X14" s="41">
        <v>65200</v>
      </c>
      <c r="Y14" s="41"/>
      <c r="Z14" s="44">
        <v>22400</v>
      </c>
      <c r="AA14" s="40"/>
      <c r="AB14" s="40"/>
    </row>
    <row r="15" spans="1:28" x14ac:dyDescent="0.35">
      <c r="A15" s="7">
        <v>11</v>
      </c>
      <c r="B15" s="1" t="s">
        <v>18</v>
      </c>
      <c r="C15" s="19">
        <v>3</v>
      </c>
      <c r="D15" s="10">
        <v>32600</v>
      </c>
      <c r="E15" s="9">
        <v>0</v>
      </c>
      <c r="F15" s="10">
        <v>0</v>
      </c>
      <c r="G15" s="9">
        <v>0</v>
      </c>
      <c r="H15" s="10">
        <v>0</v>
      </c>
      <c r="I15" s="10">
        <v>0</v>
      </c>
      <c r="J15" s="20">
        <v>0</v>
      </c>
      <c r="K15" s="9">
        <v>0</v>
      </c>
      <c r="L15" s="10">
        <v>32600</v>
      </c>
      <c r="O15" s="7">
        <v>11</v>
      </c>
      <c r="P15" s="1" t="s">
        <v>18</v>
      </c>
      <c r="Q15" s="19">
        <v>3</v>
      </c>
      <c r="R15" s="10">
        <v>79700</v>
      </c>
      <c r="S15" s="52">
        <v>2</v>
      </c>
      <c r="T15" s="50">
        <v>27300</v>
      </c>
      <c r="U15" s="47">
        <f>T15*100/R15</f>
        <v>34.253450439146803</v>
      </c>
      <c r="V15" s="10" t="s">
        <v>45</v>
      </c>
      <c r="W15" s="41"/>
      <c r="X15" s="41">
        <f>SUM(X11:X14)</f>
        <v>325640</v>
      </c>
      <c r="Y15" s="41"/>
      <c r="Z15" s="41">
        <v>16800</v>
      </c>
      <c r="AA15" s="40"/>
      <c r="AB15" s="40"/>
    </row>
    <row r="16" spans="1:28" x14ac:dyDescent="0.35">
      <c r="A16" s="7">
        <v>12</v>
      </c>
      <c r="B16" s="1" t="s">
        <v>19</v>
      </c>
      <c r="C16" s="19">
        <v>7</v>
      </c>
      <c r="D16" s="10">
        <v>65840</v>
      </c>
      <c r="E16" s="9">
        <v>538130</v>
      </c>
      <c r="F16" s="10">
        <v>0</v>
      </c>
      <c r="G16" s="9">
        <v>0</v>
      </c>
      <c r="H16" s="10">
        <v>0</v>
      </c>
      <c r="I16" s="10">
        <v>0</v>
      </c>
      <c r="J16" s="9">
        <v>0</v>
      </c>
      <c r="K16" s="25">
        <v>0</v>
      </c>
      <c r="L16" s="10">
        <f>SUM(D16:K16)</f>
        <v>603970</v>
      </c>
      <c r="O16" s="7">
        <v>12</v>
      </c>
      <c r="P16" s="1" t="s">
        <v>19</v>
      </c>
      <c r="Q16" s="19">
        <v>7</v>
      </c>
      <c r="R16" s="10">
        <v>91215</v>
      </c>
      <c r="S16" s="52">
        <v>4</v>
      </c>
      <c r="T16" s="50">
        <v>54080</v>
      </c>
      <c r="U16" s="47">
        <f>T16*100/R16</f>
        <v>59.288494216959933</v>
      </c>
      <c r="V16" s="10"/>
      <c r="W16" s="41"/>
      <c r="X16" s="41"/>
      <c r="Y16" s="41"/>
      <c r="Z16" s="41">
        <v>8400</v>
      </c>
      <c r="AA16" s="40"/>
      <c r="AB16" s="40"/>
    </row>
    <row r="17" spans="1:28" x14ac:dyDescent="0.35">
      <c r="A17" s="7">
        <v>13</v>
      </c>
      <c r="B17" s="1" t="s">
        <v>33</v>
      </c>
      <c r="C17" s="19">
        <v>15</v>
      </c>
      <c r="D17" s="10">
        <v>0</v>
      </c>
      <c r="E17" s="9">
        <v>389940</v>
      </c>
      <c r="F17" s="10">
        <v>0</v>
      </c>
      <c r="G17" s="79">
        <v>200520</v>
      </c>
      <c r="H17" s="10">
        <v>0</v>
      </c>
      <c r="I17" s="10">
        <v>0</v>
      </c>
      <c r="J17" s="9">
        <v>0</v>
      </c>
      <c r="K17" s="10">
        <v>9400</v>
      </c>
      <c r="L17" s="10">
        <f>SUM(E17:K17)</f>
        <v>599860</v>
      </c>
      <c r="M17" s="27" t="s">
        <v>35</v>
      </c>
      <c r="O17" s="7">
        <v>13</v>
      </c>
      <c r="P17" s="1" t="s">
        <v>33</v>
      </c>
      <c r="Q17" s="19">
        <v>14</v>
      </c>
      <c r="R17" s="10">
        <v>33850</v>
      </c>
      <c r="S17" s="52">
        <v>1</v>
      </c>
      <c r="T17" s="50">
        <v>33850</v>
      </c>
      <c r="U17" s="47">
        <v>100</v>
      </c>
      <c r="V17" s="10"/>
      <c r="W17" s="41"/>
      <c r="X17" s="41"/>
      <c r="Y17" s="41"/>
      <c r="Z17" s="41">
        <v>8400</v>
      </c>
      <c r="AA17" s="42"/>
      <c r="AB17" s="40"/>
    </row>
    <row r="18" spans="1:28" ht="23.25" x14ac:dyDescent="0.35">
      <c r="A18" s="11">
        <v>14</v>
      </c>
      <c r="B18" s="12" t="s">
        <v>21</v>
      </c>
      <c r="C18" s="23">
        <v>12</v>
      </c>
      <c r="D18" s="13">
        <v>47160</v>
      </c>
      <c r="E18" s="14">
        <v>0</v>
      </c>
      <c r="F18" s="13">
        <v>1800</v>
      </c>
      <c r="G18" s="9">
        <v>200520</v>
      </c>
      <c r="H18" s="13">
        <v>0</v>
      </c>
      <c r="I18" s="13">
        <v>0</v>
      </c>
      <c r="J18" s="14">
        <v>0</v>
      </c>
      <c r="K18" s="13">
        <v>1839224</v>
      </c>
      <c r="L18" s="13">
        <f>SUM(D18:K18)</f>
        <v>2088704</v>
      </c>
      <c r="M18" s="1" t="s">
        <v>36</v>
      </c>
      <c r="O18" s="11">
        <v>14</v>
      </c>
      <c r="P18" s="12" t="s">
        <v>21</v>
      </c>
      <c r="Q18" s="23">
        <v>12</v>
      </c>
      <c r="R18" s="13">
        <v>143720</v>
      </c>
      <c r="S18" s="53">
        <v>11</v>
      </c>
      <c r="T18" s="51">
        <v>125540</v>
      </c>
      <c r="U18" s="56">
        <v>87</v>
      </c>
      <c r="V18" s="60" t="s">
        <v>49</v>
      </c>
      <c r="W18" s="41"/>
      <c r="X18" s="41"/>
      <c r="Y18" s="41"/>
      <c r="Z18" s="41">
        <v>8400</v>
      </c>
      <c r="AA18" s="40"/>
      <c r="AB18" s="40"/>
    </row>
    <row r="19" spans="1:28" x14ac:dyDescent="0.35">
      <c r="A19" s="129" t="s">
        <v>6</v>
      </c>
      <c r="B19" s="130"/>
      <c r="C19" s="4">
        <f>SUM(C5:C18)</f>
        <v>148</v>
      </c>
      <c r="D19" s="30">
        <f>SUM(D5:D18)</f>
        <v>3543785</v>
      </c>
      <c r="E19" s="30">
        <f>SUM(E5:E18)</f>
        <v>5509709</v>
      </c>
      <c r="F19" s="30">
        <f>SUM(F6:F18)</f>
        <v>1831168</v>
      </c>
      <c r="G19" s="67">
        <f>SUM(G6:G18)</f>
        <v>4344843.42</v>
      </c>
      <c r="H19" s="30">
        <f t="shared" ref="H19:L19" si="1">SUM(H5:H18)</f>
        <v>457900</v>
      </c>
      <c r="I19" s="30">
        <f t="shared" si="1"/>
        <v>192700</v>
      </c>
      <c r="J19" s="30">
        <f>SUM(J5:J18)</f>
        <v>282800</v>
      </c>
      <c r="K19" s="30">
        <f t="shared" si="1"/>
        <v>6244476</v>
      </c>
      <c r="L19" s="67">
        <f t="shared" si="1"/>
        <v>26160529.420000002</v>
      </c>
      <c r="M19" s="31"/>
      <c r="O19" s="129" t="s">
        <v>6</v>
      </c>
      <c r="P19" s="130"/>
      <c r="Q19" s="36">
        <f>SUM(Q5:Q18)</f>
        <v>146</v>
      </c>
      <c r="R19" s="30">
        <f>SUM(R5:R18)</f>
        <v>7758218</v>
      </c>
      <c r="S19" s="54">
        <f>SUM(S5:S18)</f>
        <v>91</v>
      </c>
      <c r="T19" s="30">
        <f>SUM(T5:T18)</f>
        <v>2477105</v>
      </c>
      <c r="U19" s="30"/>
      <c r="V19" s="30"/>
      <c r="W19" s="45"/>
      <c r="X19" s="45"/>
      <c r="Y19" s="45"/>
      <c r="Z19" s="45">
        <v>11200</v>
      </c>
      <c r="AA19" s="46"/>
      <c r="AB19" s="40"/>
    </row>
    <row r="20" spans="1:28" x14ac:dyDescent="0.35">
      <c r="D20" s="9"/>
      <c r="G20" s="79">
        <v>4344843</v>
      </c>
      <c r="V20" s="40"/>
      <c r="W20" s="40"/>
      <c r="X20" s="40"/>
      <c r="Y20" s="40"/>
      <c r="Z20" s="40">
        <v>9800</v>
      </c>
      <c r="AA20" s="40"/>
      <c r="AB20" s="40"/>
    </row>
    <row r="21" spans="1:28" x14ac:dyDescent="0.35">
      <c r="D21" s="9"/>
      <c r="G21" s="77">
        <v>3753148</v>
      </c>
      <c r="V21" s="40"/>
      <c r="W21" s="40"/>
      <c r="X21" s="40"/>
      <c r="Y21" s="40"/>
      <c r="Z21" s="40"/>
      <c r="AA21" s="40"/>
      <c r="AB21" s="40"/>
    </row>
    <row r="22" spans="1:28" x14ac:dyDescent="0.35">
      <c r="G22" s="80">
        <f>SUM(G20:G21)</f>
        <v>8097991</v>
      </c>
      <c r="I22" s="78"/>
      <c r="Z22" s="1">
        <v>9800</v>
      </c>
    </row>
    <row r="23" spans="1:28" x14ac:dyDescent="0.35">
      <c r="G23" s="80"/>
      <c r="I23" s="78"/>
    </row>
    <row r="24" spans="1:28" ht="23.25" x14ac:dyDescent="0.35">
      <c r="E24" s="68" t="s">
        <v>62</v>
      </c>
    </row>
    <row r="25" spans="1:28" ht="23.25" x14ac:dyDescent="0.35">
      <c r="A25" s="131" t="s">
        <v>32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28"/>
      <c r="N25" s="28"/>
      <c r="O25" s="58" t="s">
        <v>50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28"/>
    </row>
    <row r="26" spans="1:28" ht="23.25" x14ac:dyDescent="0.35">
      <c r="A26" s="28"/>
      <c r="B26" s="29"/>
      <c r="C26" s="29"/>
      <c r="D26" s="128" t="s">
        <v>8</v>
      </c>
      <c r="E26" s="128"/>
      <c r="F26" s="128"/>
      <c r="G26" s="128"/>
      <c r="H26" s="29"/>
      <c r="I26" s="29"/>
      <c r="J26" s="29"/>
      <c r="K26" s="29"/>
      <c r="L26" s="29"/>
      <c r="M26" s="28"/>
      <c r="N26" s="28"/>
      <c r="O26" s="28"/>
      <c r="P26" s="29"/>
      <c r="Q26" s="29"/>
      <c r="R26" s="59" t="s">
        <v>8</v>
      </c>
      <c r="S26" s="59"/>
      <c r="T26" s="59"/>
      <c r="U26" s="59"/>
      <c r="V26" s="29"/>
      <c r="W26" s="29"/>
      <c r="X26" s="29"/>
      <c r="Y26" s="29"/>
      <c r="Z26" s="29"/>
      <c r="AA26" s="28"/>
    </row>
    <row r="27" spans="1:28" x14ac:dyDescent="0.35">
      <c r="A27" s="62" t="s">
        <v>0</v>
      </c>
      <c r="B27" s="62" t="s">
        <v>1</v>
      </c>
      <c r="C27" s="17" t="s">
        <v>29</v>
      </c>
      <c r="D27" s="62" t="s">
        <v>2</v>
      </c>
      <c r="E27" s="62" t="s">
        <v>3</v>
      </c>
      <c r="F27" s="62" t="s">
        <v>4</v>
      </c>
      <c r="G27" s="62" t="s">
        <v>5</v>
      </c>
      <c r="H27" s="62" t="s">
        <v>22</v>
      </c>
      <c r="I27" s="62" t="s">
        <v>34</v>
      </c>
      <c r="J27" s="18" t="s">
        <v>30</v>
      </c>
      <c r="K27" s="21" t="s">
        <v>24</v>
      </c>
      <c r="L27" s="62" t="s">
        <v>6</v>
      </c>
      <c r="O27" s="62" t="s">
        <v>0</v>
      </c>
      <c r="P27" s="62" t="s">
        <v>1</v>
      </c>
      <c r="Q27" s="18" t="s">
        <v>29</v>
      </c>
      <c r="R27" s="62" t="s">
        <v>2</v>
      </c>
      <c r="S27" s="18" t="s">
        <v>47</v>
      </c>
      <c r="T27" s="62" t="s">
        <v>41</v>
      </c>
      <c r="U27" s="18" t="s">
        <v>42</v>
      </c>
      <c r="V27" s="62" t="s">
        <v>43</v>
      </c>
      <c r="W27" s="38"/>
      <c r="X27" s="39"/>
      <c r="Y27" s="40"/>
      <c r="Z27" s="38">
        <v>1400</v>
      </c>
      <c r="AA27" s="40"/>
    </row>
    <row r="28" spans="1:28" ht="24" x14ac:dyDescent="0.55000000000000004">
      <c r="A28" s="6">
        <v>1</v>
      </c>
      <c r="B28" s="1" t="s">
        <v>7</v>
      </c>
      <c r="C28" s="22">
        <v>9</v>
      </c>
      <c r="D28" s="73">
        <v>3753148</v>
      </c>
      <c r="E28" s="9">
        <v>10220</v>
      </c>
      <c r="F28" s="8">
        <v>0</v>
      </c>
      <c r="G28" s="35" t="s">
        <v>39</v>
      </c>
      <c r="H28" s="8">
        <v>0</v>
      </c>
      <c r="I28" s="8">
        <v>0</v>
      </c>
      <c r="J28" s="8">
        <v>0</v>
      </c>
      <c r="K28" s="9">
        <v>0</v>
      </c>
      <c r="L28" s="8">
        <f>SUM(D28:K28)</f>
        <v>3763368</v>
      </c>
      <c r="M28" s="9" t="s">
        <v>40</v>
      </c>
      <c r="O28" s="6">
        <v>1</v>
      </c>
      <c r="P28" s="1" t="s">
        <v>7</v>
      </c>
      <c r="Q28" s="22">
        <v>9</v>
      </c>
      <c r="R28" s="34">
        <v>3753148</v>
      </c>
      <c r="S28" s="52">
        <v>5</v>
      </c>
      <c r="T28" s="49">
        <v>99520</v>
      </c>
      <c r="U28" s="48">
        <f>T28*100/R28</f>
        <v>2.6516407026847864</v>
      </c>
      <c r="V28" s="10"/>
      <c r="W28" s="41"/>
      <c r="X28" s="41"/>
      <c r="Y28" s="41"/>
      <c r="Z28" s="41">
        <v>32200</v>
      </c>
      <c r="AA28" s="41"/>
    </row>
    <row r="29" spans="1:28" x14ac:dyDescent="0.35">
      <c r="A29" s="7">
        <v>2</v>
      </c>
      <c r="B29" s="1" t="s">
        <v>9</v>
      </c>
      <c r="C29" s="19">
        <v>5</v>
      </c>
      <c r="D29" s="10">
        <v>761630</v>
      </c>
      <c r="E29" s="9">
        <v>0</v>
      </c>
      <c r="F29" s="10">
        <v>500000</v>
      </c>
      <c r="G29" s="9">
        <v>1585000</v>
      </c>
      <c r="H29" s="10">
        <v>0</v>
      </c>
      <c r="I29" s="10">
        <v>172000</v>
      </c>
      <c r="J29" s="5">
        <v>0</v>
      </c>
      <c r="K29" s="9">
        <v>0</v>
      </c>
      <c r="L29" s="10">
        <f>SUM(D29:J29)</f>
        <v>3018630</v>
      </c>
      <c r="O29" s="7">
        <v>2</v>
      </c>
      <c r="P29" s="1" t="s">
        <v>9</v>
      </c>
      <c r="Q29" s="19">
        <v>5</v>
      </c>
      <c r="R29" s="10">
        <v>761630</v>
      </c>
      <c r="S29" s="52">
        <v>9</v>
      </c>
      <c r="T29" s="50">
        <v>656030</v>
      </c>
      <c r="U29" s="48">
        <f>T29*100/R29</f>
        <v>86.134999934351328</v>
      </c>
      <c r="V29" s="10"/>
      <c r="W29" s="41"/>
      <c r="X29" s="40"/>
      <c r="Y29" s="41"/>
      <c r="Z29" s="41">
        <v>4200</v>
      </c>
      <c r="AA29" s="40"/>
    </row>
    <row r="30" spans="1:28" x14ac:dyDescent="0.35">
      <c r="A30" s="7">
        <v>3</v>
      </c>
      <c r="B30" s="1" t="s">
        <v>10</v>
      </c>
      <c r="C30" s="19">
        <v>25</v>
      </c>
      <c r="D30" s="10">
        <v>519440</v>
      </c>
      <c r="E30" s="9">
        <v>4154800</v>
      </c>
      <c r="F30" s="10">
        <v>1572440</v>
      </c>
      <c r="G30" s="9">
        <v>0</v>
      </c>
      <c r="H30" s="10">
        <v>457900</v>
      </c>
      <c r="I30" s="10">
        <v>0</v>
      </c>
      <c r="J30" s="10">
        <v>0</v>
      </c>
      <c r="K30" s="9">
        <v>0</v>
      </c>
      <c r="L30" s="10">
        <f>SUM(D30:J30)</f>
        <v>6704580</v>
      </c>
      <c r="O30" s="7">
        <v>3</v>
      </c>
      <c r="P30" s="1" t="s">
        <v>10</v>
      </c>
      <c r="Q30" s="19">
        <v>25</v>
      </c>
      <c r="R30" s="10">
        <v>519440</v>
      </c>
      <c r="S30" s="52"/>
      <c r="T30" s="132" t="s">
        <v>54</v>
      </c>
      <c r="U30" s="133"/>
      <c r="V30" s="10" t="s">
        <v>55</v>
      </c>
      <c r="W30" s="41"/>
      <c r="X30" s="41"/>
      <c r="Y30" s="41"/>
      <c r="Z30" s="41">
        <v>5600</v>
      </c>
      <c r="AA30" s="40"/>
    </row>
    <row r="31" spans="1:28" x14ac:dyDescent="0.35">
      <c r="A31" s="7">
        <v>4</v>
      </c>
      <c r="B31" s="1" t="s">
        <v>11</v>
      </c>
      <c r="C31" s="19">
        <v>18</v>
      </c>
      <c r="D31" s="10">
        <v>495500</v>
      </c>
      <c r="E31" s="1">
        <v>0</v>
      </c>
      <c r="F31" s="10">
        <v>310800</v>
      </c>
      <c r="G31" s="9">
        <v>0</v>
      </c>
      <c r="H31" s="10">
        <v>0</v>
      </c>
      <c r="I31" s="10">
        <v>0</v>
      </c>
      <c r="J31" s="10">
        <v>112800</v>
      </c>
      <c r="K31" s="9">
        <v>300000</v>
      </c>
      <c r="L31" s="10">
        <f>SUM(D31:K31)</f>
        <v>1219100</v>
      </c>
      <c r="M31" s="1" t="s">
        <v>37</v>
      </c>
      <c r="N31" s="9"/>
      <c r="O31" s="7">
        <v>4</v>
      </c>
      <c r="P31" s="1" t="s">
        <v>11</v>
      </c>
      <c r="Q31" s="19">
        <v>18</v>
      </c>
      <c r="R31" s="10">
        <v>495500</v>
      </c>
      <c r="S31" s="61">
        <v>7</v>
      </c>
      <c r="T31" s="50">
        <v>331090</v>
      </c>
      <c r="U31" s="48">
        <v>67</v>
      </c>
      <c r="V31" s="50" t="s">
        <v>51</v>
      </c>
      <c r="W31" s="41"/>
      <c r="X31" s="41"/>
      <c r="Y31" s="41"/>
      <c r="Z31" s="41">
        <v>143000</v>
      </c>
      <c r="AA31" s="40"/>
    </row>
    <row r="32" spans="1:28" x14ac:dyDescent="0.35">
      <c r="A32" s="7">
        <v>5</v>
      </c>
      <c r="B32" s="1" t="s">
        <v>12</v>
      </c>
      <c r="C32" s="19">
        <v>3</v>
      </c>
      <c r="D32" s="10">
        <v>185720</v>
      </c>
      <c r="E32" s="9">
        <v>0</v>
      </c>
      <c r="F32" s="10">
        <v>0</v>
      </c>
      <c r="G32" s="9">
        <v>0</v>
      </c>
      <c r="H32" s="10">
        <v>0</v>
      </c>
      <c r="I32" s="10">
        <v>0</v>
      </c>
      <c r="J32" s="10">
        <v>170000</v>
      </c>
      <c r="K32" s="9">
        <v>52930</v>
      </c>
      <c r="L32" s="10">
        <v>408650</v>
      </c>
      <c r="M32" s="27" t="s">
        <v>31</v>
      </c>
      <c r="O32" s="7">
        <v>5</v>
      </c>
      <c r="P32" s="1" t="s">
        <v>12</v>
      </c>
      <c r="Q32" s="19">
        <v>3</v>
      </c>
      <c r="R32" s="10">
        <v>185720</v>
      </c>
      <c r="S32" s="52">
        <v>4</v>
      </c>
      <c r="T32" s="50">
        <v>84500</v>
      </c>
      <c r="U32" s="47">
        <f>T32*100/R32</f>
        <v>45.498600043075598</v>
      </c>
      <c r="V32" s="10"/>
      <c r="W32" s="41"/>
      <c r="X32" s="41"/>
      <c r="Y32" s="41"/>
      <c r="Z32" s="41">
        <v>47840</v>
      </c>
      <c r="AA32" s="42"/>
    </row>
    <row r="33" spans="1:27" x14ac:dyDescent="0.35">
      <c r="A33" s="7">
        <v>6</v>
      </c>
      <c r="B33" s="1" t="s">
        <v>13</v>
      </c>
      <c r="C33" s="19">
        <v>5</v>
      </c>
      <c r="D33" s="10">
        <v>0</v>
      </c>
      <c r="E33" s="9">
        <v>0</v>
      </c>
      <c r="F33" s="10">
        <v>300000</v>
      </c>
      <c r="G33" s="9">
        <v>574280</v>
      </c>
      <c r="H33" s="10">
        <v>0</v>
      </c>
      <c r="I33" s="10">
        <v>20700</v>
      </c>
      <c r="J33" s="10">
        <v>0</v>
      </c>
      <c r="K33" s="9">
        <v>0</v>
      </c>
      <c r="L33" s="10">
        <f>SUM(D33:K33)</f>
        <v>894980</v>
      </c>
      <c r="O33" s="7">
        <v>6</v>
      </c>
      <c r="P33" s="1" t="s">
        <v>13</v>
      </c>
      <c r="Q33" s="19">
        <v>5</v>
      </c>
      <c r="R33" s="10">
        <v>0</v>
      </c>
      <c r="S33" s="52">
        <v>0</v>
      </c>
      <c r="T33" s="50">
        <v>0</v>
      </c>
      <c r="U33" s="47">
        <v>0</v>
      </c>
      <c r="V33" s="10"/>
      <c r="W33" s="41"/>
      <c r="X33" s="41"/>
      <c r="Y33" s="41"/>
      <c r="Z33" s="41">
        <v>1400</v>
      </c>
      <c r="AA33" s="40"/>
    </row>
    <row r="34" spans="1:27" x14ac:dyDescent="0.35">
      <c r="A34" s="7">
        <v>7</v>
      </c>
      <c r="B34" s="1" t="s">
        <v>14</v>
      </c>
      <c r="C34" s="64">
        <v>15</v>
      </c>
      <c r="D34" s="10">
        <v>933040</v>
      </c>
      <c r="E34" s="9">
        <v>265500</v>
      </c>
      <c r="F34" s="10"/>
      <c r="G34" s="9">
        <v>1299647</v>
      </c>
      <c r="H34" s="10">
        <v>0</v>
      </c>
      <c r="I34" s="10">
        <v>0</v>
      </c>
      <c r="J34" s="10">
        <v>0</v>
      </c>
      <c r="K34" s="9">
        <v>30000</v>
      </c>
      <c r="L34" s="10">
        <f>SUM(D34:K34)</f>
        <v>2528187</v>
      </c>
      <c r="M34" s="33"/>
      <c r="O34" s="7">
        <v>7</v>
      </c>
      <c r="P34" s="1" t="s">
        <v>48</v>
      </c>
      <c r="Q34" s="32">
        <v>15</v>
      </c>
      <c r="R34" s="10">
        <v>933040</v>
      </c>
      <c r="S34" s="52">
        <v>37</v>
      </c>
      <c r="T34" s="50">
        <v>672540</v>
      </c>
      <c r="U34" s="48">
        <f>T34*100/R34</f>
        <v>72.080511017748435</v>
      </c>
      <c r="V34" s="10" t="s">
        <v>56</v>
      </c>
      <c r="W34" s="41"/>
      <c r="X34" s="41">
        <v>143000</v>
      </c>
      <c r="Y34" s="41"/>
      <c r="Z34" s="41">
        <v>69600</v>
      </c>
      <c r="AA34" s="43"/>
    </row>
    <row r="35" spans="1:27" x14ac:dyDescent="0.35">
      <c r="A35" s="7">
        <v>8</v>
      </c>
      <c r="B35" s="1" t="s">
        <v>15</v>
      </c>
      <c r="C35" s="19">
        <v>18</v>
      </c>
      <c r="D35" s="10">
        <v>263100</v>
      </c>
      <c r="E35" s="9">
        <v>206325</v>
      </c>
      <c r="F35" s="10">
        <v>719930</v>
      </c>
      <c r="G35" s="9">
        <v>10003</v>
      </c>
      <c r="H35" s="10">
        <v>0</v>
      </c>
      <c r="I35" s="10">
        <v>0</v>
      </c>
      <c r="J35" s="10">
        <v>0</v>
      </c>
      <c r="K35" s="9">
        <v>5600</v>
      </c>
      <c r="L35" s="10">
        <f>SUM(D35:K35)</f>
        <v>1204958</v>
      </c>
      <c r="M35" s="1" t="s">
        <v>38</v>
      </c>
      <c r="N35" s="9"/>
      <c r="O35" s="7">
        <v>8</v>
      </c>
      <c r="P35" s="1" t="s">
        <v>15</v>
      </c>
      <c r="Q35" s="19">
        <v>18</v>
      </c>
      <c r="R35" s="10">
        <v>263100</v>
      </c>
      <c r="S35" s="52"/>
      <c r="T35" s="50"/>
      <c r="U35" s="10" t="s">
        <v>53</v>
      </c>
      <c r="V35" s="10" t="s">
        <v>52</v>
      </c>
      <c r="W35" s="41"/>
      <c r="X35" s="41">
        <v>47840</v>
      </c>
      <c r="Y35" s="41"/>
      <c r="Z35" s="41">
        <v>65200</v>
      </c>
      <c r="AA35" s="40"/>
    </row>
    <row r="36" spans="1:27" x14ac:dyDescent="0.35">
      <c r="A36" s="7">
        <v>9</v>
      </c>
      <c r="B36" s="1" t="s">
        <v>16</v>
      </c>
      <c r="C36" s="19">
        <v>3</v>
      </c>
      <c r="D36" s="10">
        <v>40105</v>
      </c>
      <c r="E36" s="9">
        <v>0</v>
      </c>
      <c r="F36" s="10">
        <v>0</v>
      </c>
      <c r="G36" s="9">
        <v>0</v>
      </c>
      <c r="H36" s="10">
        <v>0</v>
      </c>
      <c r="I36" s="10">
        <v>0</v>
      </c>
      <c r="J36" s="10">
        <v>0</v>
      </c>
      <c r="K36" s="9">
        <v>0</v>
      </c>
      <c r="L36" s="10">
        <v>40105</v>
      </c>
      <c r="O36" s="7">
        <v>9</v>
      </c>
      <c r="P36" s="1" t="s">
        <v>16</v>
      </c>
      <c r="Q36" s="19">
        <v>3</v>
      </c>
      <c r="R36" s="10">
        <v>40105</v>
      </c>
      <c r="S36" s="52">
        <v>6</v>
      </c>
      <c r="T36" s="50">
        <v>43605</v>
      </c>
      <c r="U36" s="55" t="s">
        <v>46</v>
      </c>
      <c r="V36" s="10"/>
      <c r="W36" s="41"/>
      <c r="X36" s="41">
        <v>69600</v>
      </c>
      <c r="Y36" s="41"/>
      <c r="Z36" s="41">
        <v>15400</v>
      </c>
      <c r="AA36" s="40"/>
    </row>
    <row r="37" spans="1:27" x14ac:dyDescent="0.35">
      <c r="A37" s="7">
        <v>10</v>
      </c>
      <c r="B37" s="1" t="s">
        <v>17</v>
      </c>
      <c r="C37" s="19">
        <v>9</v>
      </c>
      <c r="D37" s="26">
        <v>458050</v>
      </c>
      <c r="E37" s="9">
        <v>0</v>
      </c>
      <c r="F37" s="10">
        <v>0</v>
      </c>
      <c r="G37" s="9">
        <v>0</v>
      </c>
      <c r="H37" s="10">
        <v>0</v>
      </c>
      <c r="I37" s="10">
        <v>0</v>
      </c>
      <c r="J37" s="10">
        <v>0</v>
      </c>
      <c r="K37" s="9">
        <v>0</v>
      </c>
      <c r="L37" s="26">
        <v>458050</v>
      </c>
      <c r="O37" s="7">
        <v>10</v>
      </c>
      <c r="P37" s="1" t="s">
        <v>17</v>
      </c>
      <c r="Q37" s="19">
        <v>9</v>
      </c>
      <c r="R37" s="26">
        <v>458050</v>
      </c>
      <c r="S37" s="52">
        <v>5</v>
      </c>
      <c r="T37" s="50">
        <v>349050</v>
      </c>
      <c r="U37" s="47">
        <f>T37*100/R37</f>
        <v>76.203471236764543</v>
      </c>
      <c r="V37" s="10" t="s">
        <v>44</v>
      </c>
      <c r="W37" s="41"/>
      <c r="X37" s="41">
        <v>65200</v>
      </c>
      <c r="Y37" s="41"/>
      <c r="Z37" s="44">
        <v>22400</v>
      </c>
      <c r="AA37" s="40"/>
    </row>
    <row r="38" spans="1:27" x14ac:dyDescent="0.35">
      <c r="A38" s="7">
        <v>11</v>
      </c>
      <c r="B38" s="1" t="s">
        <v>18</v>
      </c>
      <c r="C38" s="19">
        <v>3</v>
      </c>
      <c r="D38" s="10">
        <v>79700</v>
      </c>
      <c r="E38" s="9">
        <v>0</v>
      </c>
      <c r="F38" s="10">
        <v>0</v>
      </c>
      <c r="G38" s="9">
        <v>0</v>
      </c>
      <c r="H38" s="10">
        <v>0</v>
      </c>
      <c r="I38" s="10">
        <v>0</v>
      </c>
      <c r="J38" s="20">
        <v>0</v>
      </c>
      <c r="K38" s="9">
        <v>0</v>
      </c>
      <c r="L38" s="10">
        <v>79700</v>
      </c>
      <c r="O38" s="7">
        <v>11</v>
      </c>
      <c r="P38" s="1" t="s">
        <v>18</v>
      </c>
      <c r="Q38" s="19">
        <v>3</v>
      </c>
      <c r="R38" s="10">
        <v>79700</v>
      </c>
      <c r="S38" s="52">
        <v>2</v>
      </c>
      <c r="T38" s="50">
        <v>27300</v>
      </c>
      <c r="U38" s="47">
        <f>T38*100/R38</f>
        <v>34.253450439146803</v>
      </c>
      <c r="V38" s="10" t="s">
        <v>45</v>
      </c>
      <c r="W38" s="41"/>
      <c r="X38" s="41">
        <f>SUM(X34:X37)</f>
        <v>325640</v>
      </c>
      <c r="Y38" s="41"/>
      <c r="Z38" s="41">
        <v>16800</v>
      </c>
      <c r="AA38" s="40"/>
    </row>
    <row r="39" spans="1:27" x14ac:dyDescent="0.35">
      <c r="A39" s="7">
        <v>12</v>
      </c>
      <c r="B39" s="1" t="s">
        <v>19</v>
      </c>
      <c r="C39" s="19">
        <v>7</v>
      </c>
      <c r="D39" s="10">
        <v>91215</v>
      </c>
      <c r="E39" s="9">
        <v>545120</v>
      </c>
      <c r="F39" s="10">
        <v>0</v>
      </c>
      <c r="G39" s="9">
        <v>0</v>
      </c>
      <c r="H39" s="10">
        <v>0</v>
      </c>
      <c r="I39" s="10">
        <v>0</v>
      </c>
      <c r="J39" s="9">
        <v>0</v>
      </c>
      <c r="K39" s="25">
        <v>0</v>
      </c>
      <c r="L39" s="10">
        <v>636335</v>
      </c>
      <c r="O39" s="7">
        <v>12</v>
      </c>
      <c r="P39" s="1" t="s">
        <v>19</v>
      </c>
      <c r="Q39" s="19">
        <v>7</v>
      </c>
      <c r="R39" s="10">
        <v>91215</v>
      </c>
      <c r="S39" s="52">
        <v>4</v>
      </c>
      <c r="T39" s="50">
        <v>54080</v>
      </c>
      <c r="U39" s="47">
        <f>T39*100/R39</f>
        <v>59.288494216959933</v>
      </c>
      <c r="V39" s="10"/>
      <c r="W39" s="41"/>
      <c r="X39" s="41"/>
      <c r="Y39" s="41"/>
      <c r="Z39" s="41">
        <v>8400</v>
      </c>
      <c r="AA39" s="40"/>
    </row>
    <row r="40" spans="1:27" x14ac:dyDescent="0.35">
      <c r="A40" s="7">
        <v>13</v>
      </c>
      <c r="B40" s="1" t="s">
        <v>33</v>
      </c>
      <c r="C40" s="19">
        <v>14</v>
      </c>
      <c r="D40" s="10">
        <v>33850</v>
      </c>
      <c r="E40" s="9">
        <v>0</v>
      </c>
      <c r="F40" s="10">
        <v>0</v>
      </c>
      <c r="G40" s="9">
        <v>0</v>
      </c>
      <c r="H40" s="10">
        <v>0</v>
      </c>
      <c r="I40" s="10">
        <v>0</v>
      </c>
      <c r="J40" s="9">
        <v>0</v>
      </c>
      <c r="K40" s="10">
        <v>324380</v>
      </c>
      <c r="L40" s="10">
        <v>358230</v>
      </c>
      <c r="M40" s="27" t="s">
        <v>35</v>
      </c>
      <c r="O40" s="7">
        <v>13</v>
      </c>
      <c r="P40" s="1" t="s">
        <v>33</v>
      </c>
      <c r="Q40" s="19">
        <v>14</v>
      </c>
      <c r="R40" s="10">
        <v>33850</v>
      </c>
      <c r="S40" s="52">
        <v>1</v>
      </c>
      <c r="T40" s="50">
        <v>33850</v>
      </c>
      <c r="U40" s="47">
        <v>100</v>
      </c>
      <c r="V40" s="10"/>
      <c r="W40" s="41"/>
      <c r="X40" s="41"/>
      <c r="Y40" s="41"/>
      <c r="Z40" s="41">
        <v>8400</v>
      </c>
      <c r="AA40" s="42"/>
    </row>
    <row r="41" spans="1:27" ht="23.25" x14ac:dyDescent="0.35">
      <c r="A41" s="11">
        <v>14</v>
      </c>
      <c r="B41" s="12" t="s">
        <v>21</v>
      </c>
      <c r="C41" s="23">
        <v>12</v>
      </c>
      <c r="D41" s="13">
        <v>141720</v>
      </c>
      <c r="E41" s="14">
        <v>0</v>
      </c>
      <c r="F41" s="13">
        <v>1800</v>
      </c>
      <c r="G41" s="14">
        <v>0</v>
      </c>
      <c r="H41" s="13">
        <v>0</v>
      </c>
      <c r="I41" s="13">
        <v>0</v>
      </c>
      <c r="J41" s="14">
        <v>0</v>
      </c>
      <c r="K41" s="13">
        <v>1650224</v>
      </c>
      <c r="L41" s="13">
        <f>SUM(D41:K41)</f>
        <v>1793744</v>
      </c>
      <c r="M41" s="1" t="s">
        <v>36</v>
      </c>
      <c r="O41" s="11">
        <v>14</v>
      </c>
      <c r="P41" s="12" t="s">
        <v>21</v>
      </c>
      <c r="Q41" s="23">
        <v>12</v>
      </c>
      <c r="R41" s="13">
        <v>143720</v>
      </c>
      <c r="S41" s="53">
        <v>11</v>
      </c>
      <c r="T41" s="51">
        <v>125540</v>
      </c>
      <c r="U41" s="56">
        <v>87</v>
      </c>
      <c r="V41" s="60" t="s">
        <v>49</v>
      </c>
      <c r="W41" s="41"/>
      <c r="X41" s="41"/>
      <c r="Y41" s="41"/>
      <c r="Z41" s="41">
        <v>8400</v>
      </c>
      <c r="AA41" s="40"/>
    </row>
    <row r="42" spans="1:27" x14ac:dyDescent="0.35">
      <c r="A42" s="129" t="s">
        <v>6</v>
      </c>
      <c r="B42" s="130"/>
      <c r="C42" s="62">
        <f>SUM(C28:C41)</f>
        <v>146</v>
      </c>
      <c r="D42" s="30">
        <f>SUM(D28:D41)</f>
        <v>7756218</v>
      </c>
      <c r="E42" s="30">
        <f>SUM(E28:E41)</f>
        <v>5181965</v>
      </c>
      <c r="F42" s="30">
        <f>SUM(F29:F41)</f>
        <v>3404970</v>
      </c>
      <c r="G42" s="30">
        <f t="shared" ref="G42:I42" si="2">SUM(G28:G41)</f>
        <v>3468930</v>
      </c>
      <c r="H42" s="30">
        <f t="shared" si="2"/>
        <v>457900</v>
      </c>
      <c r="I42" s="30">
        <f t="shared" si="2"/>
        <v>192700</v>
      </c>
      <c r="J42" s="30">
        <f>SUM(J28:J41)</f>
        <v>282800</v>
      </c>
      <c r="K42" s="30">
        <f t="shared" ref="K42:L42" si="3">SUM(K28:K41)</f>
        <v>2363134</v>
      </c>
      <c r="L42" s="30">
        <f t="shared" si="3"/>
        <v>23108617</v>
      </c>
      <c r="M42" s="31"/>
      <c r="O42" s="129" t="s">
        <v>6</v>
      </c>
      <c r="P42" s="130"/>
      <c r="Q42" s="62">
        <f>SUM(Q28:Q41)</f>
        <v>146</v>
      </c>
      <c r="R42" s="30">
        <f>SUM(R28:R41)</f>
        <v>7758218</v>
      </c>
      <c r="S42" s="54">
        <f>SUM(S28:S41)</f>
        <v>91</v>
      </c>
      <c r="T42" s="30">
        <f>SUM(T28:T41)</f>
        <v>2477105</v>
      </c>
      <c r="U42" s="30"/>
      <c r="V42" s="30"/>
      <c r="W42" s="45"/>
      <c r="X42" s="45"/>
      <c r="Y42" s="45"/>
      <c r="Z42" s="45">
        <v>11200</v>
      </c>
      <c r="AA42" s="46"/>
    </row>
    <row r="43" spans="1:27" x14ac:dyDescent="0.35">
      <c r="D43" s="9"/>
      <c r="V43" s="40"/>
      <c r="W43" s="40"/>
      <c r="X43" s="40"/>
      <c r="Y43" s="40"/>
      <c r="Z43" s="40">
        <v>9800</v>
      </c>
      <c r="AA43" s="40"/>
    </row>
    <row r="44" spans="1:27" x14ac:dyDescent="0.35">
      <c r="Z44" s="1">
        <v>9800</v>
      </c>
    </row>
    <row r="45" spans="1:27" x14ac:dyDescent="0.35">
      <c r="A45" s="126" t="s">
        <v>28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Z45" s="1">
        <v>4200</v>
      </c>
    </row>
    <row r="46" spans="1:27" x14ac:dyDescent="0.35">
      <c r="B46" s="2"/>
      <c r="C46" s="2"/>
      <c r="D46" s="2"/>
      <c r="E46" s="3" t="s">
        <v>25</v>
      </c>
      <c r="F46" s="2"/>
      <c r="G46" s="2"/>
      <c r="H46" s="2"/>
      <c r="I46" s="2"/>
      <c r="J46" s="2"/>
      <c r="K46" s="2"/>
      <c r="L46" s="2"/>
      <c r="Z46" s="1">
        <v>8400</v>
      </c>
    </row>
    <row r="47" spans="1:27" x14ac:dyDescent="0.35">
      <c r="Z47" s="1">
        <v>2100</v>
      </c>
    </row>
    <row r="48" spans="1:27" x14ac:dyDescent="0.35">
      <c r="A48" s="4" t="s">
        <v>0</v>
      </c>
      <c r="B48" s="4" t="s">
        <v>1</v>
      </c>
      <c r="C48" s="4"/>
      <c r="D48" s="4" t="s">
        <v>2</v>
      </c>
      <c r="E48" s="4" t="s">
        <v>3</v>
      </c>
      <c r="F48" s="4" t="s">
        <v>4</v>
      </c>
      <c r="G48" s="4" t="s">
        <v>5</v>
      </c>
      <c r="H48" s="4" t="s">
        <v>22</v>
      </c>
      <c r="I48" s="4" t="s">
        <v>23</v>
      </c>
      <c r="J48" s="4"/>
      <c r="K48" s="4" t="s">
        <v>24</v>
      </c>
      <c r="L48" s="4" t="s">
        <v>6</v>
      </c>
      <c r="Z48" s="1">
        <v>7000</v>
      </c>
    </row>
    <row r="49" spans="1:26" x14ac:dyDescent="0.35">
      <c r="A49" s="6">
        <v>1</v>
      </c>
      <c r="B49" s="1" t="s">
        <v>7</v>
      </c>
      <c r="D49" s="8"/>
      <c r="E49" s="9"/>
      <c r="F49" s="8"/>
      <c r="G49" s="9"/>
      <c r="H49" s="8"/>
      <c r="I49" s="8"/>
      <c r="J49" s="9"/>
      <c r="K49" s="8"/>
      <c r="L49" s="8"/>
      <c r="Z49" s="1">
        <v>14000</v>
      </c>
    </row>
    <row r="50" spans="1:26" x14ac:dyDescent="0.35">
      <c r="A50" s="7">
        <v>2</v>
      </c>
      <c r="B50" s="1" t="s">
        <v>9</v>
      </c>
      <c r="D50" s="10"/>
      <c r="E50" s="9"/>
      <c r="F50" s="10"/>
      <c r="G50" s="9"/>
      <c r="H50" s="24">
        <v>4000000</v>
      </c>
      <c r="I50" s="10"/>
      <c r="J50" s="9"/>
      <c r="K50" s="5"/>
      <c r="L50" s="10"/>
      <c r="M50" s="1" t="s">
        <v>26</v>
      </c>
      <c r="Z50" s="1">
        <v>7000</v>
      </c>
    </row>
    <row r="51" spans="1:26" x14ac:dyDescent="0.35">
      <c r="A51" s="7">
        <v>3</v>
      </c>
      <c r="B51" s="1" t="s">
        <v>10</v>
      </c>
      <c r="D51" s="10"/>
      <c r="E51" s="9"/>
      <c r="F51" s="10"/>
      <c r="G51" s="9"/>
      <c r="H51" s="10">
        <v>457900</v>
      </c>
      <c r="I51" s="10"/>
      <c r="J51" s="9"/>
      <c r="K51" s="10"/>
      <c r="L51" s="10"/>
      <c r="M51" s="1" t="s">
        <v>27</v>
      </c>
      <c r="Z51" s="1">
        <v>2100</v>
      </c>
    </row>
    <row r="52" spans="1:26" x14ac:dyDescent="0.35">
      <c r="A52" s="7">
        <v>4</v>
      </c>
      <c r="B52" s="1" t="s">
        <v>11</v>
      </c>
      <c r="D52" s="10"/>
      <c r="E52" s="9"/>
      <c r="F52" s="10"/>
      <c r="G52" s="9"/>
      <c r="H52" s="10"/>
      <c r="I52" s="10"/>
      <c r="J52" s="9"/>
      <c r="K52" s="10"/>
      <c r="L52" s="10"/>
      <c r="Z52" s="1">
        <v>9800</v>
      </c>
    </row>
    <row r="53" spans="1:26" x14ac:dyDescent="0.35">
      <c r="A53" s="7">
        <v>5</v>
      </c>
      <c r="B53" s="1" t="s">
        <v>12</v>
      </c>
      <c r="D53" s="10"/>
      <c r="E53" s="9"/>
      <c r="F53" s="10"/>
      <c r="G53" s="9"/>
      <c r="H53" s="10"/>
      <c r="I53" s="10"/>
      <c r="J53" s="9"/>
      <c r="K53" s="10"/>
      <c r="L53" s="10"/>
      <c r="Z53" s="1">
        <v>21000</v>
      </c>
    </row>
    <row r="54" spans="1:26" x14ac:dyDescent="0.35">
      <c r="A54" s="7">
        <v>6</v>
      </c>
      <c r="B54" s="1" t="s">
        <v>13</v>
      </c>
      <c r="D54" s="10"/>
      <c r="E54" s="9"/>
      <c r="F54" s="10"/>
      <c r="G54" s="9"/>
      <c r="H54" s="10"/>
      <c r="I54" s="10"/>
      <c r="J54" s="9"/>
      <c r="K54" s="10"/>
      <c r="L54" s="10"/>
      <c r="Z54" s="1">
        <v>16000</v>
      </c>
    </row>
    <row r="55" spans="1:26" x14ac:dyDescent="0.35">
      <c r="A55" s="7">
        <v>7</v>
      </c>
      <c r="B55" s="1" t="s">
        <v>14</v>
      </c>
      <c r="D55" s="10"/>
      <c r="E55" s="9"/>
      <c r="F55" s="10"/>
      <c r="G55" s="9"/>
      <c r="H55" s="10"/>
      <c r="I55" s="10"/>
      <c r="J55" s="9"/>
      <c r="K55" s="10"/>
      <c r="L55" s="10"/>
      <c r="Z55" s="1">
        <v>5600</v>
      </c>
    </row>
    <row r="56" spans="1:26" x14ac:dyDescent="0.35">
      <c r="A56" s="7">
        <v>8</v>
      </c>
      <c r="B56" s="1" t="s">
        <v>15</v>
      </c>
      <c r="D56" s="10">
        <v>22800</v>
      </c>
      <c r="E56" s="9"/>
      <c r="F56" s="10">
        <v>0</v>
      </c>
      <c r="G56" s="9"/>
      <c r="H56" s="10">
        <v>0</v>
      </c>
      <c r="I56" s="10">
        <v>0</v>
      </c>
      <c r="J56" s="9"/>
      <c r="K56" s="10"/>
      <c r="L56" s="10">
        <v>22800</v>
      </c>
      <c r="Z56" s="1">
        <f>SUM(Z4:Z55)</f>
        <v>1059280</v>
      </c>
    </row>
    <row r="57" spans="1:26" x14ac:dyDescent="0.35">
      <c r="A57" s="7">
        <v>9</v>
      </c>
      <c r="B57" s="1" t="s">
        <v>16</v>
      </c>
      <c r="D57" s="10"/>
      <c r="E57" s="9"/>
      <c r="F57" s="10"/>
      <c r="G57" s="9"/>
      <c r="H57" s="10"/>
      <c r="I57" s="10"/>
      <c r="J57" s="9"/>
      <c r="K57" s="10"/>
      <c r="L57" s="10"/>
    </row>
    <row r="58" spans="1:26" x14ac:dyDescent="0.35">
      <c r="A58" s="7">
        <v>10</v>
      </c>
      <c r="B58" s="1" t="s">
        <v>17</v>
      </c>
      <c r="D58" s="10"/>
      <c r="E58" s="9"/>
      <c r="F58" s="10"/>
      <c r="G58" s="9"/>
      <c r="H58" s="10"/>
      <c r="I58" s="10"/>
      <c r="J58" s="9"/>
      <c r="K58" s="10"/>
      <c r="L58" s="10"/>
    </row>
    <row r="59" spans="1:26" x14ac:dyDescent="0.35">
      <c r="A59" s="7">
        <v>11</v>
      </c>
      <c r="B59" s="1" t="s">
        <v>18</v>
      </c>
      <c r="D59" s="10">
        <v>79700</v>
      </c>
      <c r="E59" s="9">
        <v>0</v>
      </c>
      <c r="F59" s="10">
        <v>0</v>
      </c>
      <c r="G59" s="9">
        <v>0</v>
      </c>
      <c r="H59" s="10"/>
      <c r="I59" s="10"/>
      <c r="J59" s="9"/>
      <c r="K59" s="10">
        <v>0</v>
      </c>
      <c r="L59" s="10">
        <v>79700</v>
      </c>
    </row>
    <row r="60" spans="1:26" x14ac:dyDescent="0.35">
      <c r="A60" s="7">
        <v>12</v>
      </c>
      <c r="B60" s="1" t="s">
        <v>19</v>
      </c>
      <c r="D60" s="10"/>
      <c r="E60" s="9"/>
      <c r="F60" s="10"/>
      <c r="G60" s="9"/>
      <c r="H60" s="10"/>
      <c r="I60" s="10"/>
      <c r="J60" s="9"/>
      <c r="K60" s="10"/>
      <c r="L60" s="10"/>
    </row>
    <row r="61" spans="1:26" x14ac:dyDescent="0.35">
      <c r="A61" s="7">
        <v>13</v>
      </c>
      <c r="B61" s="1" t="s">
        <v>20</v>
      </c>
      <c r="D61" s="10"/>
      <c r="E61" s="9"/>
      <c r="F61" s="10"/>
      <c r="G61" s="9"/>
      <c r="H61" s="10"/>
      <c r="I61" s="10"/>
      <c r="J61" s="9"/>
      <c r="K61" s="10"/>
      <c r="L61" s="10"/>
    </row>
    <row r="62" spans="1:26" x14ac:dyDescent="0.35">
      <c r="A62" s="11">
        <v>14</v>
      </c>
      <c r="B62" s="12" t="s">
        <v>21</v>
      </c>
      <c r="C62" s="12"/>
      <c r="D62" s="13"/>
      <c r="E62" s="14"/>
      <c r="F62" s="13"/>
      <c r="G62" s="14"/>
      <c r="H62" s="13"/>
      <c r="I62" s="13"/>
      <c r="J62" s="14"/>
      <c r="K62" s="13"/>
      <c r="L62" s="13"/>
    </row>
    <row r="63" spans="1:26" x14ac:dyDescent="0.35">
      <c r="A63" s="127" t="s">
        <v>6</v>
      </c>
      <c r="B63" s="127"/>
      <c r="C63" s="15"/>
      <c r="D63" s="16">
        <f>SUM(D49:D62)</f>
        <v>102500</v>
      </c>
      <c r="E63" s="16">
        <f>SUM(E49:E62)</f>
        <v>0</v>
      </c>
      <c r="F63" s="16">
        <f>SUM(F50:F62)</f>
        <v>0</v>
      </c>
      <c r="G63" s="16">
        <f t="shared" ref="G63:L63" si="4">SUM(G49:G62)</f>
        <v>0</v>
      </c>
      <c r="H63" s="16">
        <f t="shared" si="4"/>
        <v>4457900</v>
      </c>
      <c r="I63" s="16">
        <f t="shared" si="4"/>
        <v>0</v>
      </c>
      <c r="J63" s="16"/>
      <c r="K63" s="16">
        <f t="shared" si="4"/>
        <v>0</v>
      </c>
      <c r="L63" s="16">
        <f t="shared" si="4"/>
        <v>102500</v>
      </c>
    </row>
  </sheetData>
  <mergeCells count="12">
    <mergeCell ref="A2:L2"/>
    <mergeCell ref="A19:B19"/>
    <mergeCell ref="A25:L25"/>
    <mergeCell ref="D26:G26"/>
    <mergeCell ref="T30:U30"/>
    <mergeCell ref="T7:U7"/>
    <mergeCell ref="A45:L45"/>
    <mergeCell ref="A63:B63"/>
    <mergeCell ref="D3:G3"/>
    <mergeCell ref="O19:P19"/>
    <mergeCell ref="A42:B42"/>
    <mergeCell ref="O42:P42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topLeftCell="A34" zoomScale="130" zoomScaleNormal="130" workbookViewId="0">
      <selection activeCell="C6" sqref="C6"/>
    </sheetView>
  </sheetViews>
  <sheetFormatPr defaultRowHeight="21" x14ac:dyDescent="0.35"/>
  <cols>
    <col min="1" max="1" width="5.25" style="1" customWidth="1"/>
    <col min="2" max="2" width="13.5" style="1" customWidth="1"/>
    <col min="3" max="3" width="60" style="1" customWidth="1"/>
    <col min="4" max="4" width="30.625" style="1" customWidth="1"/>
    <col min="5" max="16384" width="9" style="1"/>
  </cols>
  <sheetData>
    <row r="2" spans="1:5" x14ac:dyDescent="0.35">
      <c r="A2" s="75" t="s">
        <v>63</v>
      </c>
      <c r="B2" s="6" t="s">
        <v>1</v>
      </c>
      <c r="C2" s="94" t="s">
        <v>64</v>
      </c>
      <c r="D2" s="74" t="s">
        <v>67</v>
      </c>
      <c r="E2" s="31"/>
    </row>
    <row r="3" spans="1:5" ht="42" customHeight="1" x14ac:dyDescent="0.35">
      <c r="A3" s="38"/>
      <c r="B3" s="7"/>
      <c r="C3" s="135" t="s">
        <v>96</v>
      </c>
      <c r="D3" s="136"/>
      <c r="E3" s="31"/>
    </row>
    <row r="4" spans="1:5" x14ac:dyDescent="0.35">
      <c r="A4" s="1">
        <v>1</v>
      </c>
      <c r="B4" s="5" t="s">
        <v>7</v>
      </c>
      <c r="D4" s="5" t="s">
        <v>82</v>
      </c>
    </row>
    <row r="5" spans="1:5" x14ac:dyDescent="0.35">
      <c r="A5" s="1">
        <v>2</v>
      </c>
      <c r="B5" s="5" t="s">
        <v>65</v>
      </c>
      <c r="D5" s="86" t="s">
        <v>83</v>
      </c>
    </row>
    <row r="6" spans="1:5" x14ac:dyDescent="0.35">
      <c r="A6" s="1">
        <v>3</v>
      </c>
      <c r="B6" s="5" t="s">
        <v>66</v>
      </c>
      <c r="C6" s="5" t="s">
        <v>106</v>
      </c>
    </row>
    <row r="7" spans="1:5" ht="63" x14ac:dyDescent="0.35">
      <c r="A7" s="84">
        <v>4</v>
      </c>
      <c r="B7" s="87" t="s">
        <v>11</v>
      </c>
      <c r="C7" s="85" t="s">
        <v>69</v>
      </c>
      <c r="D7" s="87" t="s">
        <v>84</v>
      </c>
    </row>
    <row r="8" spans="1:5" ht="21" customHeight="1" x14ac:dyDescent="0.35">
      <c r="A8" s="84"/>
      <c r="B8" s="87"/>
      <c r="C8" s="1" t="s">
        <v>68</v>
      </c>
      <c r="D8" s="134" t="s">
        <v>71</v>
      </c>
    </row>
    <row r="9" spans="1:5" ht="42" x14ac:dyDescent="0.35">
      <c r="A9" s="84"/>
      <c r="B9" s="87"/>
      <c r="C9" s="90" t="s">
        <v>97</v>
      </c>
      <c r="D9" s="134"/>
    </row>
    <row r="10" spans="1:5" ht="42" x14ac:dyDescent="0.35">
      <c r="A10" s="84"/>
      <c r="B10" s="87"/>
      <c r="C10" s="89" t="s">
        <v>70</v>
      </c>
      <c r="D10" s="99" t="s">
        <v>105</v>
      </c>
    </row>
    <row r="11" spans="1:5" x14ac:dyDescent="0.35">
      <c r="A11" s="1">
        <v>5</v>
      </c>
      <c r="B11" s="5" t="s">
        <v>12</v>
      </c>
      <c r="C11" s="5" t="s">
        <v>91</v>
      </c>
      <c r="D11" s="5" t="s">
        <v>92</v>
      </c>
    </row>
    <row r="12" spans="1:5" x14ac:dyDescent="0.35">
      <c r="A12" s="1">
        <v>6</v>
      </c>
      <c r="B12" s="5" t="s">
        <v>13</v>
      </c>
      <c r="C12" s="88" t="s">
        <v>93</v>
      </c>
      <c r="D12" s="137" t="s">
        <v>95</v>
      </c>
    </row>
    <row r="13" spans="1:5" x14ac:dyDescent="0.35">
      <c r="B13" s="5"/>
      <c r="C13" s="97" t="s">
        <v>94</v>
      </c>
      <c r="D13" s="137"/>
    </row>
    <row r="14" spans="1:5" x14ac:dyDescent="0.35">
      <c r="A14" s="1">
        <v>7</v>
      </c>
      <c r="B14" s="5" t="s">
        <v>14</v>
      </c>
      <c r="C14" s="5" t="s">
        <v>76</v>
      </c>
      <c r="D14" s="5" t="s">
        <v>72</v>
      </c>
    </row>
    <row r="15" spans="1:5" ht="63" x14ac:dyDescent="0.35">
      <c r="B15" s="5"/>
      <c r="C15" s="87" t="s">
        <v>73</v>
      </c>
      <c r="D15" s="92" t="s">
        <v>74</v>
      </c>
    </row>
    <row r="16" spans="1:5" x14ac:dyDescent="0.35">
      <c r="B16" s="5"/>
      <c r="C16" s="86" t="s">
        <v>75</v>
      </c>
      <c r="D16" s="5" t="s">
        <v>77</v>
      </c>
    </row>
    <row r="17" spans="1:4" x14ac:dyDescent="0.35">
      <c r="B17" s="5"/>
      <c r="C17" s="27" t="s">
        <v>78</v>
      </c>
      <c r="D17" s="91" t="s">
        <v>80</v>
      </c>
    </row>
    <row r="18" spans="1:4" x14ac:dyDescent="0.35">
      <c r="B18" s="5"/>
      <c r="C18" s="27" t="s">
        <v>79</v>
      </c>
      <c r="D18" s="96" t="s">
        <v>81</v>
      </c>
    </row>
    <row r="19" spans="1:4" x14ac:dyDescent="0.35">
      <c r="B19" s="5"/>
      <c r="C19" s="27" t="s">
        <v>90</v>
      </c>
      <c r="D19" s="95" t="s">
        <v>89</v>
      </c>
    </row>
    <row r="20" spans="1:4" x14ac:dyDescent="0.35">
      <c r="B20" s="5"/>
      <c r="C20" s="27" t="s">
        <v>85</v>
      </c>
      <c r="D20" s="98" t="s">
        <v>86</v>
      </c>
    </row>
    <row r="21" spans="1:4" x14ac:dyDescent="0.35">
      <c r="A21" s="1">
        <v>8</v>
      </c>
      <c r="B21" s="5" t="s">
        <v>15</v>
      </c>
      <c r="C21" s="93" t="s">
        <v>98</v>
      </c>
      <c r="D21" s="96" t="s">
        <v>99</v>
      </c>
    </row>
    <row r="22" spans="1:4" x14ac:dyDescent="0.35">
      <c r="A22" s="1">
        <v>9</v>
      </c>
      <c r="B22" s="5" t="s">
        <v>16</v>
      </c>
      <c r="C22" s="86" t="s">
        <v>100</v>
      </c>
      <c r="D22" s="5"/>
    </row>
    <row r="23" spans="1:4" x14ac:dyDescent="0.35">
      <c r="A23" s="1">
        <v>10</v>
      </c>
      <c r="B23" s="5" t="s">
        <v>61</v>
      </c>
      <c r="C23" s="1" t="s">
        <v>101</v>
      </c>
      <c r="D23" s="5"/>
    </row>
    <row r="24" spans="1:4" x14ac:dyDescent="0.35">
      <c r="A24" s="1">
        <v>11</v>
      </c>
      <c r="B24" s="5" t="s">
        <v>18</v>
      </c>
      <c r="C24" s="86" t="s">
        <v>100</v>
      </c>
      <c r="D24" s="5"/>
    </row>
    <row r="25" spans="1:4" x14ac:dyDescent="0.35">
      <c r="A25" s="1">
        <v>12</v>
      </c>
      <c r="B25" s="5" t="s">
        <v>19</v>
      </c>
      <c r="C25" s="86" t="s">
        <v>100</v>
      </c>
      <c r="D25" s="5"/>
    </row>
    <row r="26" spans="1:4" x14ac:dyDescent="0.35">
      <c r="A26" s="1">
        <v>13</v>
      </c>
      <c r="B26" s="5" t="s">
        <v>33</v>
      </c>
      <c r="C26" s="1" t="s">
        <v>100</v>
      </c>
      <c r="D26" s="5" t="s">
        <v>88</v>
      </c>
    </row>
    <row r="27" spans="1:4" x14ac:dyDescent="0.35">
      <c r="A27" s="1">
        <v>14</v>
      </c>
      <c r="B27" s="5" t="s">
        <v>21</v>
      </c>
      <c r="C27" s="5" t="s">
        <v>87</v>
      </c>
    </row>
    <row r="28" spans="1:4" x14ac:dyDescent="0.35">
      <c r="B28" s="5"/>
      <c r="D28" s="5"/>
    </row>
    <row r="29" spans="1:4" x14ac:dyDescent="0.35">
      <c r="B29" s="5"/>
      <c r="D29" s="5"/>
    </row>
    <row r="30" spans="1:4" x14ac:dyDescent="0.35">
      <c r="B30" s="5"/>
      <c r="D30" s="5"/>
    </row>
    <row r="31" spans="1:4" x14ac:dyDescent="0.35">
      <c r="B31" s="5"/>
      <c r="D31" s="5"/>
    </row>
    <row r="32" spans="1:4" x14ac:dyDescent="0.35">
      <c r="B32" s="5"/>
      <c r="D32" s="5"/>
    </row>
    <row r="33" spans="2:4" x14ac:dyDescent="0.35">
      <c r="B33" s="5"/>
      <c r="D33" s="5"/>
    </row>
    <row r="34" spans="2:4" x14ac:dyDescent="0.35">
      <c r="B34" s="5"/>
      <c r="D34" s="5"/>
    </row>
    <row r="35" spans="2:4" x14ac:dyDescent="0.35">
      <c r="B35" s="5"/>
      <c r="D35" s="5"/>
    </row>
    <row r="36" spans="2:4" x14ac:dyDescent="0.35">
      <c r="B36" s="5"/>
      <c r="D36" s="5"/>
    </row>
    <row r="37" spans="2:4" x14ac:dyDescent="0.35">
      <c r="B37" s="5"/>
      <c r="D37" s="5"/>
    </row>
    <row r="38" spans="2:4" x14ac:dyDescent="0.35">
      <c r="B38" s="5"/>
      <c r="D38" s="5"/>
    </row>
    <row r="39" spans="2:4" x14ac:dyDescent="0.35">
      <c r="B39" s="5"/>
      <c r="D39" s="5"/>
    </row>
    <row r="40" spans="2:4" x14ac:dyDescent="0.35">
      <c r="B40" s="5"/>
      <c r="D40" s="5"/>
    </row>
    <row r="41" spans="2:4" x14ac:dyDescent="0.35">
      <c r="B41" s="5"/>
      <c r="D41" s="5"/>
    </row>
    <row r="42" spans="2:4" x14ac:dyDescent="0.35">
      <c r="B42" s="5"/>
      <c r="D42" s="5"/>
    </row>
    <row r="43" spans="2:4" x14ac:dyDescent="0.35">
      <c r="B43" s="5"/>
      <c r="D43" s="5"/>
    </row>
    <row r="44" spans="2:4" x14ac:dyDescent="0.35">
      <c r="B44" s="5"/>
      <c r="D44" s="5"/>
    </row>
    <row r="45" spans="2:4" x14ac:dyDescent="0.35">
      <c r="B45" s="5"/>
      <c r="D45" s="5"/>
    </row>
    <row r="46" spans="2:4" x14ac:dyDescent="0.35">
      <c r="B46" s="5"/>
      <c r="D46" s="5"/>
    </row>
    <row r="47" spans="2:4" x14ac:dyDescent="0.35">
      <c r="B47" s="5"/>
      <c r="D47" s="5"/>
    </row>
    <row r="48" spans="2:4" x14ac:dyDescent="0.35">
      <c r="B48" s="5"/>
      <c r="D48" s="5"/>
    </row>
    <row r="49" spans="2:4" x14ac:dyDescent="0.35">
      <c r="B49" s="5"/>
      <c r="D49" s="5"/>
    </row>
    <row r="50" spans="2:4" x14ac:dyDescent="0.35">
      <c r="B50" s="5"/>
      <c r="D50" s="5"/>
    </row>
    <row r="51" spans="2:4" x14ac:dyDescent="0.35">
      <c r="B51" s="5"/>
      <c r="D51" s="5"/>
    </row>
    <row r="52" spans="2:4" x14ac:dyDescent="0.35">
      <c r="B52" s="5"/>
      <c r="D52" s="5"/>
    </row>
    <row r="53" spans="2:4" x14ac:dyDescent="0.35">
      <c r="B53" s="5"/>
      <c r="D53" s="5"/>
    </row>
    <row r="54" spans="2:4" x14ac:dyDescent="0.35">
      <c r="B54" s="5"/>
      <c r="D54" s="5"/>
    </row>
    <row r="55" spans="2:4" x14ac:dyDescent="0.35">
      <c r="B55" s="5"/>
      <c r="D55" s="5"/>
    </row>
    <row r="56" spans="2:4" x14ac:dyDescent="0.35">
      <c r="B56" s="5"/>
      <c r="D56" s="5"/>
    </row>
    <row r="57" spans="2:4" x14ac:dyDescent="0.35">
      <c r="B57" s="5"/>
      <c r="D57" s="5"/>
    </row>
    <row r="58" spans="2:4" x14ac:dyDescent="0.35">
      <c r="B58" s="5"/>
      <c r="D58" s="5"/>
    </row>
    <row r="59" spans="2:4" x14ac:dyDescent="0.35">
      <c r="B59" s="5"/>
      <c r="D59" s="5"/>
    </row>
    <row r="60" spans="2:4" x14ac:dyDescent="0.35">
      <c r="B60" s="5"/>
      <c r="D60" s="5"/>
    </row>
    <row r="61" spans="2:4" x14ac:dyDescent="0.35">
      <c r="B61" s="5"/>
      <c r="D61" s="5"/>
    </row>
    <row r="62" spans="2:4" x14ac:dyDescent="0.35">
      <c r="B62" s="5"/>
      <c r="D62" s="5"/>
    </row>
    <row r="63" spans="2:4" x14ac:dyDescent="0.35">
      <c r="B63" s="5"/>
      <c r="D63" s="5"/>
    </row>
    <row r="64" spans="2:4" x14ac:dyDescent="0.35">
      <c r="B64" s="5"/>
      <c r="D64" s="5"/>
    </row>
    <row r="65" spans="2:4" x14ac:dyDescent="0.35">
      <c r="B65" s="5"/>
      <c r="D65" s="5"/>
    </row>
    <row r="66" spans="2:4" x14ac:dyDescent="0.35">
      <c r="B66" s="5"/>
      <c r="D66" s="5"/>
    </row>
    <row r="67" spans="2:4" x14ac:dyDescent="0.35">
      <c r="B67" s="5"/>
      <c r="D67" s="5"/>
    </row>
    <row r="68" spans="2:4" x14ac:dyDescent="0.35">
      <c r="B68" s="5"/>
      <c r="D68" s="5"/>
    </row>
    <row r="69" spans="2:4" x14ac:dyDescent="0.35">
      <c r="B69" s="5"/>
      <c r="D69" s="5"/>
    </row>
    <row r="70" spans="2:4" x14ac:dyDescent="0.35">
      <c r="B70" s="5"/>
      <c r="D70" s="5"/>
    </row>
    <row r="71" spans="2:4" x14ac:dyDescent="0.35">
      <c r="B71" s="5"/>
      <c r="D71" s="5"/>
    </row>
    <row r="72" spans="2:4" x14ac:dyDescent="0.35">
      <c r="B72" s="5"/>
      <c r="D72" s="5"/>
    </row>
    <row r="73" spans="2:4" x14ac:dyDescent="0.35">
      <c r="B73" s="5"/>
      <c r="D73" s="5"/>
    </row>
    <row r="74" spans="2:4" x14ac:dyDescent="0.35">
      <c r="B74" s="5"/>
      <c r="D74" s="5"/>
    </row>
    <row r="75" spans="2:4" x14ac:dyDescent="0.35">
      <c r="B75" s="5"/>
      <c r="D75" s="5"/>
    </row>
    <row r="76" spans="2:4" x14ac:dyDescent="0.35">
      <c r="B76" s="5"/>
      <c r="D76" s="5"/>
    </row>
    <row r="77" spans="2:4" x14ac:dyDescent="0.35">
      <c r="B77" s="5"/>
      <c r="D77" s="5"/>
    </row>
    <row r="78" spans="2:4" x14ac:dyDescent="0.35">
      <c r="B78" s="5"/>
      <c r="D78" s="5"/>
    </row>
    <row r="79" spans="2:4" x14ac:dyDescent="0.35">
      <c r="B79" s="5"/>
      <c r="D79" s="5"/>
    </row>
    <row r="80" spans="2:4" x14ac:dyDescent="0.35">
      <c r="B80" s="5"/>
      <c r="D80" s="5"/>
    </row>
    <row r="81" spans="2:4" x14ac:dyDescent="0.35">
      <c r="B81" s="5"/>
      <c r="D81" s="5"/>
    </row>
    <row r="82" spans="2:4" x14ac:dyDescent="0.35">
      <c r="B82" s="5"/>
      <c r="D82" s="5"/>
    </row>
    <row r="83" spans="2:4" x14ac:dyDescent="0.35">
      <c r="B83" s="5"/>
      <c r="D83" s="5"/>
    </row>
    <row r="84" spans="2:4" x14ac:dyDescent="0.35">
      <c r="B84" s="5"/>
      <c r="D84" s="5"/>
    </row>
    <row r="85" spans="2:4" x14ac:dyDescent="0.35">
      <c r="B85" s="5"/>
      <c r="D85" s="5"/>
    </row>
    <row r="86" spans="2:4" x14ac:dyDescent="0.35">
      <c r="B86" s="5"/>
      <c r="D86" s="5"/>
    </row>
    <row r="87" spans="2:4" x14ac:dyDescent="0.35">
      <c r="B87" s="5"/>
      <c r="D87" s="5"/>
    </row>
  </sheetData>
  <mergeCells count="3">
    <mergeCell ref="D8:D9"/>
    <mergeCell ref="C3:D3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B54" zoomScale="120" zoomScaleNormal="120" workbookViewId="0">
      <selection activeCell="M64" sqref="M64"/>
    </sheetView>
  </sheetViews>
  <sheetFormatPr defaultRowHeight="21" x14ac:dyDescent="0.35"/>
  <cols>
    <col min="1" max="1" width="5.25" style="1" customWidth="1"/>
    <col min="2" max="2" width="50.625" style="1" customWidth="1"/>
    <col min="3" max="3" width="16.25" style="1" hidden="1" customWidth="1"/>
    <col min="4" max="4" width="11.75" style="1" hidden="1" customWidth="1"/>
    <col min="5" max="5" width="9.375" style="1" hidden="1" customWidth="1"/>
    <col min="6" max="6" width="11.375" style="1" customWidth="1"/>
    <col min="7" max="7" width="9" style="1"/>
    <col min="8" max="8" width="9.625" style="1" customWidth="1"/>
    <col min="9" max="9" width="8.5" style="1" customWidth="1"/>
    <col min="10" max="10" width="9.75" style="1" customWidth="1"/>
    <col min="11" max="16384" width="9" style="1"/>
  </cols>
  <sheetData>
    <row r="1" spans="1:12" x14ac:dyDescent="0.35">
      <c r="C1" s="9"/>
      <c r="D1" s="9"/>
      <c r="E1" s="9"/>
    </row>
    <row r="2" spans="1:12" x14ac:dyDescent="0.35">
      <c r="B2" s="126" t="s">
        <v>109</v>
      </c>
      <c r="C2" s="126"/>
      <c r="D2" s="126"/>
      <c r="E2" s="31"/>
    </row>
    <row r="3" spans="1:12" x14ac:dyDescent="0.35">
      <c r="B3" s="31" t="s">
        <v>108</v>
      </c>
      <c r="C3" s="31"/>
      <c r="D3" s="31"/>
      <c r="E3" s="31"/>
    </row>
    <row r="4" spans="1:12" x14ac:dyDescent="0.35">
      <c r="A4" s="83" t="s">
        <v>0</v>
      </c>
      <c r="B4" s="101" t="s">
        <v>102</v>
      </c>
      <c r="C4" s="83" t="s">
        <v>111</v>
      </c>
      <c r="D4" s="101" t="s">
        <v>104</v>
      </c>
      <c r="E4" s="83" t="s">
        <v>103</v>
      </c>
      <c r="F4" s="83" t="s">
        <v>107</v>
      </c>
      <c r="G4" s="100" t="s">
        <v>130</v>
      </c>
      <c r="H4" s="116" t="s">
        <v>162</v>
      </c>
    </row>
    <row r="5" spans="1:12" x14ac:dyDescent="0.35">
      <c r="A5" s="7"/>
      <c r="B5" s="108" t="s">
        <v>110</v>
      </c>
      <c r="C5" s="7"/>
      <c r="D5" s="38"/>
      <c r="E5" s="7"/>
      <c r="F5" s="7"/>
      <c r="G5" s="5"/>
      <c r="H5" s="116"/>
    </row>
    <row r="6" spans="1:12" x14ac:dyDescent="0.35">
      <c r="A6" s="7"/>
      <c r="B6" s="107" t="s">
        <v>112</v>
      </c>
      <c r="C6" s="19"/>
      <c r="D6" s="38"/>
      <c r="E6" s="7"/>
      <c r="F6" s="7"/>
      <c r="G6" s="5"/>
      <c r="H6" s="116"/>
    </row>
    <row r="7" spans="1:12" x14ac:dyDescent="0.35">
      <c r="A7" s="19">
        <v>1</v>
      </c>
      <c r="B7" s="1" t="s">
        <v>118</v>
      </c>
      <c r="C7" s="10" t="s">
        <v>113</v>
      </c>
      <c r="D7" s="9" t="e">
        <f>(C7*70)/100</f>
        <v>#VALUE!</v>
      </c>
      <c r="E7" s="10" t="e">
        <f>C7-D4:D7</f>
        <v>#VALUE!</v>
      </c>
      <c r="F7" s="102" t="s">
        <v>114</v>
      </c>
      <c r="G7" s="7">
        <v>6.1</v>
      </c>
      <c r="H7" s="117">
        <v>171400</v>
      </c>
      <c r="J7" s="1">
        <v>10907</v>
      </c>
      <c r="K7" s="1">
        <f>J7*11</f>
        <v>119977</v>
      </c>
      <c r="L7" s="9">
        <f>H7-K7</f>
        <v>51423</v>
      </c>
    </row>
    <row r="8" spans="1:12" x14ac:dyDescent="0.35">
      <c r="A8" s="19">
        <v>2</v>
      </c>
      <c r="B8" s="1" t="s">
        <v>119</v>
      </c>
      <c r="C8" s="10" t="s">
        <v>116</v>
      </c>
      <c r="D8" s="9" t="e">
        <f t="shared" ref="D8:D24" si="0">(C8*70)/100</f>
        <v>#VALUE!</v>
      </c>
      <c r="E8" s="10" t="e">
        <f t="shared" ref="E8" si="1">C8-D7:D8</f>
        <v>#VALUE!</v>
      </c>
      <c r="F8" s="102" t="s">
        <v>115</v>
      </c>
      <c r="G8" s="7">
        <v>6.2</v>
      </c>
      <c r="H8" s="117">
        <v>135600</v>
      </c>
    </row>
    <row r="9" spans="1:12" x14ac:dyDescent="0.35">
      <c r="A9" s="19"/>
      <c r="B9" s="31" t="s">
        <v>117</v>
      </c>
      <c r="C9" s="10"/>
      <c r="D9" s="9"/>
      <c r="E9" s="10"/>
      <c r="F9" s="102"/>
      <c r="G9" s="7"/>
      <c r="H9" s="117"/>
    </row>
    <row r="10" spans="1:12" x14ac:dyDescent="0.35">
      <c r="A10" s="19"/>
      <c r="B10" s="1" t="s">
        <v>120</v>
      </c>
      <c r="C10" s="10"/>
      <c r="D10" s="9"/>
      <c r="E10" s="10"/>
      <c r="F10" s="102"/>
      <c r="G10" s="7"/>
      <c r="H10" s="117"/>
    </row>
    <row r="11" spans="1:12" x14ac:dyDescent="0.35">
      <c r="A11" s="19">
        <v>3</v>
      </c>
      <c r="B11" s="1" t="s">
        <v>121</v>
      </c>
      <c r="C11" s="10"/>
      <c r="D11" s="9">
        <f t="shared" si="0"/>
        <v>0</v>
      </c>
      <c r="E11" s="10">
        <f>C11-D8:D11</f>
        <v>0</v>
      </c>
      <c r="F11" s="102" t="s">
        <v>122</v>
      </c>
      <c r="G11" s="7">
        <v>7</v>
      </c>
      <c r="H11" s="117">
        <v>530600</v>
      </c>
    </row>
    <row r="12" spans="1:12" x14ac:dyDescent="0.35">
      <c r="A12" s="19"/>
      <c r="B12" s="31" t="s">
        <v>123</v>
      </c>
      <c r="C12" s="10"/>
      <c r="D12" s="9"/>
      <c r="E12" s="10"/>
      <c r="F12" s="102"/>
      <c r="G12" s="7"/>
      <c r="H12" s="117"/>
    </row>
    <row r="13" spans="1:12" x14ac:dyDescent="0.35">
      <c r="A13" s="19"/>
      <c r="B13" s="1" t="s">
        <v>141</v>
      </c>
      <c r="C13" s="10"/>
      <c r="D13" s="9"/>
      <c r="E13" s="10"/>
      <c r="F13" s="102"/>
      <c r="G13" s="7"/>
      <c r="H13" s="117"/>
    </row>
    <row r="14" spans="1:12" x14ac:dyDescent="0.35">
      <c r="A14" s="19">
        <v>4</v>
      </c>
      <c r="B14" s="1" t="s">
        <v>124</v>
      </c>
      <c r="C14" s="10"/>
      <c r="D14" s="9">
        <f t="shared" si="0"/>
        <v>0</v>
      </c>
      <c r="E14" s="10">
        <f>C14-D11:D14</f>
        <v>0</v>
      </c>
      <c r="F14" s="102" t="s">
        <v>131</v>
      </c>
      <c r="G14" s="7">
        <v>8.1</v>
      </c>
      <c r="H14" s="117">
        <v>97600</v>
      </c>
    </row>
    <row r="15" spans="1:12" x14ac:dyDescent="0.35">
      <c r="A15" s="19"/>
      <c r="B15" s="1" t="s">
        <v>125</v>
      </c>
      <c r="C15" s="10"/>
      <c r="D15" s="9"/>
      <c r="E15" s="10"/>
      <c r="F15" s="102"/>
      <c r="G15" s="7"/>
      <c r="H15" s="117"/>
    </row>
    <row r="16" spans="1:12" x14ac:dyDescent="0.35">
      <c r="A16" s="19">
        <v>5</v>
      </c>
      <c r="B16" s="1" t="s">
        <v>126</v>
      </c>
      <c r="C16" s="10" t="s">
        <v>127</v>
      </c>
      <c r="D16" s="9" t="e">
        <f t="shared" si="0"/>
        <v>#VALUE!</v>
      </c>
      <c r="E16" s="10" t="e">
        <f>C16-D14:D16</f>
        <v>#VALUE!</v>
      </c>
      <c r="F16" s="102" t="s">
        <v>132</v>
      </c>
      <c r="G16" s="7">
        <v>8.1999999999999993</v>
      </c>
      <c r="H16" s="117">
        <v>63000</v>
      </c>
    </row>
    <row r="17" spans="1:8" x14ac:dyDescent="0.35">
      <c r="A17" s="19">
        <v>6</v>
      </c>
      <c r="B17" s="1" t="s">
        <v>128</v>
      </c>
      <c r="C17" s="10" t="s">
        <v>129</v>
      </c>
      <c r="D17" s="9" t="e">
        <f t="shared" si="0"/>
        <v>#VALUE!</v>
      </c>
      <c r="E17" s="10" t="e">
        <f>C17-D16:D17</f>
        <v>#VALUE!</v>
      </c>
      <c r="F17" s="102" t="s">
        <v>133</v>
      </c>
      <c r="G17" s="7">
        <v>8.3000000000000007</v>
      </c>
      <c r="H17" s="117">
        <v>74000</v>
      </c>
    </row>
    <row r="18" spans="1:8" x14ac:dyDescent="0.35">
      <c r="A18" s="19"/>
      <c r="B18" s="1" t="s">
        <v>152</v>
      </c>
      <c r="C18" s="10"/>
      <c r="D18" s="9"/>
      <c r="E18" s="10"/>
      <c r="F18" s="102"/>
      <c r="G18" s="7"/>
      <c r="H18" s="117"/>
    </row>
    <row r="19" spans="1:8" x14ac:dyDescent="0.35">
      <c r="A19" s="19">
        <v>7</v>
      </c>
      <c r="B19" s="1" t="s">
        <v>137</v>
      </c>
      <c r="C19" s="10" t="s">
        <v>138</v>
      </c>
      <c r="D19" s="9" t="e">
        <f t="shared" si="0"/>
        <v>#VALUE!</v>
      </c>
      <c r="E19" s="10" t="e">
        <f>C19-D17:D19</f>
        <v>#VALUE!</v>
      </c>
      <c r="F19" s="102" t="s">
        <v>134</v>
      </c>
      <c r="G19" s="7">
        <v>8.4</v>
      </c>
      <c r="H19" s="117">
        <v>78300</v>
      </c>
    </row>
    <row r="20" spans="1:8" x14ac:dyDescent="0.35">
      <c r="A20" s="19"/>
      <c r="B20" s="1" t="s">
        <v>142</v>
      </c>
      <c r="C20" s="10"/>
      <c r="D20" s="9"/>
      <c r="E20" s="10"/>
      <c r="F20" s="102"/>
      <c r="G20" s="7"/>
      <c r="H20" s="117"/>
    </row>
    <row r="21" spans="1:8" x14ac:dyDescent="0.35">
      <c r="A21" s="19">
        <v>8</v>
      </c>
      <c r="B21" s="1" t="s">
        <v>139</v>
      </c>
      <c r="C21" s="10" t="s">
        <v>140</v>
      </c>
      <c r="D21" s="9" t="e">
        <f t="shared" si="0"/>
        <v>#VALUE!</v>
      </c>
      <c r="E21" s="10" t="e">
        <f>C21-D19:D21</f>
        <v>#VALUE!</v>
      </c>
      <c r="F21" s="102" t="s">
        <v>135</v>
      </c>
      <c r="G21" s="7">
        <v>8.5</v>
      </c>
      <c r="H21" s="117">
        <v>54300</v>
      </c>
    </row>
    <row r="22" spans="1:8" x14ac:dyDescent="0.35">
      <c r="A22" s="19"/>
      <c r="B22" s="31" t="s">
        <v>143</v>
      </c>
      <c r="C22" s="10"/>
      <c r="D22" s="9"/>
      <c r="E22" s="10"/>
      <c r="F22" s="102"/>
      <c r="G22" s="7"/>
      <c r="H22" s="117"/>
    </row>
    <row r="23" spans="1:8" x14ac:dyDescent="0.35">
      <c r="A23" s="19"/>
      <c r="B23" s="1" t="s">
        <v>144</v>
      </c>
      <c r="C23" s="10"/>
      <c r="D23" s="9"/>
      <c r="E23" s="10"/>
      <c r="F23" s="102"/>
      <c r="G23" s="7"/>
      <c r="H23" s="117"/>
    </row>
    <row r="24" spans="1:8" x14ac:dyDescent="0.35">
      <c r="A24" s="19">
        <v>9</v>
      </c>
      <c r="B24" s="1" t="s">
        <v>145</v>
      </c>
      <c r="C24" s="10" t="s">
        <v>146</v>
      </c>
      <c r="D24" s="9" t="e">
        <f t="shared" si="0"/>
        <v>#VALUE!</v>
      </c>
      <c r="E24" s="10" t="e">
        <f>C24-D21:D24</f>
        <v>#VALUE!</v>
      </c>
      <c r="F24" s="102" t="s">
        <v>136</v>
      </c>
      <c r="G24" s="11">
        <v>9</v>
      </c>
      <c r="H24" s="117">
        <v>82700</v>
      </c>
    </row>
    <row r="25" spans="1:8" x14ac:dyDescent="0.35">
      <c r="A25" s="113"/>
      <c r="B25" s="114"/>
      <c r="C25" s="106" t="s">
        <v>6</v>
      </c>
      <c r="D25" s="109" t="e">
        <f>SUM(D7:D24)</f>
        <v>#VALUE!</v>
      </c>
      <c r="E25" s="49" t="e">
        <f>SUM(E7:E24)</f>
        <v>#VALUE!</v>
      </c>
      <c r="F25" s="103" t="s">
        <v>147</v>
      </c>
      <c r="H25" s="118">
        <f>SUM(H7:H24)</f>
        <v>1287500</v>
      </c>
    </row>
    <row r="26" spans="1:8" x14ac:dyDescent="0.35">
      <c r="A26" s="138"/>
      <c r="B26" s="138"/>
      <c r="C26" s="110"/>
      <c r="D26" s="111"/>
      <c r="E26" s="111"/>
      <c r="F26" s="112"/>
      <c r="G26" s="40"/>
    </row>
    <row r="27" spans="1:8" x14ac:dyDescent="0.35">
      <c r="A27" s="138"/>
      <c r="B27" s="138"/>
      <c r="C27" s="112"/>
      <c r="D27" s="112"/>
      <c r="E27" s="112"/>
      <c r="F27" s="40"/>
      <c r="G27" s="40"/>
    </row>
    <row r="28" spans="1:8" x14ac:dyDescent="0.35">
      <c r="B28" s="1" t="s">
        <v>148</v>
      </c>
      <c r="C28" s="76" t="s">
        <v>149</v>
      </c>
      <c r="F28" s="105"/>
    </row>
    <row r="29" spans="1:8" x14ac:dyDescent="0.35">
      <c r="B29" s="1" t="s">
        <v>151</v>
      </c>
    </row>
    <row r="30" spans="1:8" x14ac:dyDescent="0.35">
      <c r="B30" s="1" t="s">
        <v>150</v>
      </c>
      <c r="F30" s="104"/>
    </row>
    <row r="31" spans="1:8" x14ac:dyDescent="0.35">
      <c r="F31" s="104"/>
    </row>
    <row r="32" spans="1:8" x14ac:dyDescent="0.35">
      <c r="F32" s="104"/>
    </row>
    <row r="33" spans="1:11" x14ac:dyDescent="0.35">
      <c r="C33" s="9"/>
      <c r="D33" s="9"/>
      <c r="E33" s="9"/>
    </row>
    <row r="34" spans="1:11" x14ac:dyDescent="0.35">
      <c r="B34" s="126" t="s">
        <v>109</v>
      </c>
      <c r="C34" s="126"/>
      <c r="D34" s="126"/>
      <c r="E34" s="31"/>
    </row>
    <row r="35" spans="1:11" x14ac:dyDescent="0.35">
      <c r="B35" s="31" t="s">
        <v>164</v>
      </c>
      <c r="C35" s="31"/>
      <c r="D35" s="31"/>
      <c r="E35" s="31"/>
    </row>
    <row r="36" spans="1:11" x14ac:dyDescent="0.35">
      <c r="A36" s="115" t="s">
        <v>0</v>
      </c>
      <c r="B36" s="101" t="s">
        <v>102</v>
      </c>
      <c r="C36" s="115" t="s">
        <v>111</v>
      </c>
      <c r="D36" s="101" t="s">
        <v>104</v>
      </c>
      <c r="E36" s="115" t="s">
        <v>103</v>
      </c>
      <c r="F36" s="115" t="s">
        <v>107</v>
      </c>
      <c r="G36" s="100" t="s">
        <v>130</v>
      </c>
      <c r="H36" s="122" t="s">
        <v>163</v>
      </c>
      <c r="I36" s="121" t="s">
        <v>103</v>
      </c>
      <c r="J36" s="120" t="s">
        <v>177</v>
      </c>
    </row>
    <row r="37" spans="1:11" x14ac:dyDescent="0.35">
      <c r="A37" s="7"/>
      <c r="B37" s="108" t="s">
        <v>110</v>
      </c>
      <c r="C37" s="7"/>
      <c r="D37" s="38"/>
      <c r="E37" s="7"/>
      <c r="F37" s="7"/>
      <c r="G37" s="5"/>
      <c r="H37" s="119"/>
      <c r="I37" s="123"/>
    </row>
    <row r="38" spans="1:11" x14ac:dyDescent="0.35">
      <c r="A38" s="7"/>
      <c r="B38" s="107" t="s">
        <v>153</v>
      </c>
      <c r="C38" s="19"/>
      <c r="D38" s="38"/>
      <c r="E38" s="7"/>
      <c r="F38" s="7"/>
      <c r="G38" s="5"/>
      <c r="H38" s="119"/>
      <c r="I38" s="5"/>
      <c r="K38" s="2" t="s">
        <v>166</v>
      </c>
    </row>
    <row r="39" spans="1:11" x14ac:dyDescent="0.35">
      <c r="A39" s="19">
        <v>1</v>
      </c>
      <c r="B39" s="1" t="s">
        <v>118</v>
      </c>
      <c r="C39" s="10"/>
      <c r="D39" s="9">
        <f>(C39*70)/100</f>
        <v>0</v>
      </c>
      <c r="E39" s="10">
        <f>C39-D36:D39</f>
        <v>0</v>
      </c>
      <c r="F39" s="102" t="s">
        <v>165</v>
      </c>
      <c r="G39" s="7">
        <v>6.1</v>
      </c>
      <c r="H39" s="119">
        <v>32400</v>
      </c>
      <c r="I39" s="50">
        <v>2700</v>
      </c>
      <c r="J39" s="1">
        <f>H39/12</f>
        <v>2700</v>
      </c>
      <c r="K39" s="9">
        <v>2700</v>
      </c>
    </row>
    <row r="40" spans="1:11" x14ac:dyDescent="0.35">
      <c r="A40" s="19">
        <v>2</v>
      </c>
      <c r="B40" s="1" t="s">
        <v>119</v>
      </c>
      <c r="C40" s="10"/>
      <c r="D40" s="9">
        <f t="shared" ref="D40" si="2">(C40*70)/100</f>
        <v>0</v>
      </c>
      <c r="E40" s="10">
        <f t="shared" ref="E40" si="3">C40-D39:D40</f>
        <v>0</v>
      </c>
      <c r="F40" s="102" t="s">
        <v>174</v>
      </c>
      <c r="G40" s="7">
        <v>6.2</v>
      </c>
      <c r="H40" s="119">
        <v>26600</v>
      </c>
      <c r="I40" s="50">
        <v>2235</v>
      </c>
      <c r="J40" s="1">
        <f>H40/12</f>
        <v>2216.6666666666665</v>
      </c>
      <c r="K40" s="9">
        <v>2215</v>
      </c>
    </row>
    <row r="41" spans="1:11" x14ac:dyDescent="0.35">
      <c r="A41" s="19"/>
      <c r="B41" s="31" t="s">
        <v>117</v>
      </c>
      <c r="C41" s="10"/>
      <c r="D41" s="9"/>
      <c r="E41" s="10"/>
      <c r="F41" s="102"/>
      <c r="G41" s="7"/>
      <c r="H41" s="119"/>
      <c r="I41" s="50"/>
      <c r="K41" s="9"/>
    </row>
    <row r="42" spans="1:11" x14ac:dyDescent="0.35">
      <c r="A42" s="19"/>
      <c r="B42" s="1" t="s">
        <v>154</v>
      </c>
      <c r="C42" s="10"/>
      <c r="D42" s="9"/>
      <c r="E42" s="10"/>
      <c r="F42" s="102"/>
      <c r="G42" s="7"/>
      <c r="H42" s="119"/>
      <c r="I42" s="50"/>
      <c r="K42" s="9"/>
    </row>
    <row r="43" spans="1:11" x14ac:dyDescent="0.35">
      <c r="A43" s="19">
        <v>3</v>
      </c>
      <c r="B43" s="1" t="s">
        <v>155</v>
      </c>
      <c r="C43" s="10"/>
      <c r="D43" s="9">
        <f t="shared" ref="D43" si="4">(C43*70)/100</f>
        <v>0</v>
      </c>
      <c r="E43" s="10">
        <f>C43-D40:D43</f>
        <v>0</v>
      </c>
      <c r="F43" s="102" t="s">
        <v>173</v>
      </c>
      <c r="G43" s="7">
        <v>7</v>
      </c>
      <c r="H43" s="119">
        <v>233600</v>
      </c>
      <c r="I43" s="50">
        <v>19540</v>
      </c>
      <c r="J43" s="1">
        <f>H43/12</f>
        <v>19466.666666666668</v>
      </c>
      <c r="K43" s="9">
        <v>19460</v>
      </c>
    </row>
    <row r="44" spans="1:11" x14ac:dyDescent="0.35">
      <c r="A44" s="19"/>
      <c r="B44" s="31" t="s">
        <v>123</v>
      </c>
      <c r="C44" s="10"/>
      <c r="D44" s="9"/>
      <c r="E44" s="10"/>
      <c r="F44" s="102"/>
      <c r="G44" s="7"/>
      <c r="H44" s="119"/>
      <c r="I44" s="50"/>
      <c r="K44" s="9"/>
    </row>
    <row r="45" spans="1:11" x14ac:dyDescent="0.35">
      <c r="A45" s="19"/>
      <c r="B45" s="1" t="s">
        <v>156</v>
      </c>
      <c r="C45" s="10"/>
      <c r="D45" s="9"/>
      <c r="E45" s="10"/>
      <c r="F45" s="102"/>
      <c r="G45" s="7"/>
      <c r="H45" s="119"/>
      <c r="I45" s="50"/>
      <c r="K45" s="9"/>
    </row>
    <row r="46" spans="1:11" x14ac:dyDescent="0.35">
      <c r="A46" s="19">
        <v>4</v>
      </c>
      <c r="B46" s="1" t="s">
        <v>157</v>
      </c>
      <c r="C46" s="10"/>
      <c r="D46" s="9">
        <f t="shared" ref="D46" si="5">(C46*70)/100</f>
        <v>0</v>
      </c>
      <c r="E46" s="10">
        <f>C46-D43:D46</f>
        <v>0</v>
      </c>
      <c r="F46" s="102" t="s">
        <v>172</v>
      </c>
      <c r="G46" s="7">
        <v>8.1</v>
      </c>
      <c r="H46" s="119">
        <v>29800</v>
      </c>
      <c r="I46" s="50">
        <v>2520</v>
      </c>
      <c r="J46" s="1">
        <f>H46/12</f>
        <v>2483.3333333333335</v>
      </c>
      <c r="K46" s="9">
        <v>2480</v>
      </c>
    </row>
    <row r="47" spans="1:11" x14ac:dyDescent="0.35">
      <c r="A47" s="19"/>
      <c r="B47" s="1" t="s">
        <v>158</v>
      </c>
      <c r="C47" s="10"/>
      <c r="D47" s="9"/>
      <c r="E47" s="10"/>
      <c r="F47" s="102"/>
      <c r="G47" s="7"/>
      <c r="H47" s="119"/>
      <c r="I47" s="50"/>
      <c r="K47" s="9"/>
    </row>
    <row r="48" spans="1:11" x14ac:dyDescent="0.35">
      <c r="A48" s="19">
        <v>5</v>
      </c>
      <c r="B48" s="1" t="s">
        <v>126</v>
      </c>
      <c r="C48" s="10"/>
      <c r="D48" s="9">
        <f t="shared" ref="D48:D49" si="6">(C48*70)/100</f>
        <v>0</v>
      </c>
      <c r="E48" s="10">
        <f>C48-D46:D48</f>
        <v>0</v>
      </c>
      <c r="F48" s="102" t="s">
        <v>171</v>
      </c>
      <c r="G48" s="7">
        <v>8.1999999999999993</v>
      </c>
      <c r="H48" s="119">
        <v>21300</v>
      </c>
      <c r="I48" s="50">
        <v>1775</v>
      </c>
      <c r="J48" s="1">
        <f>H48/12</f>
        <v>1775</v>
      </c>
      <c r="K48" s="9">
        <v>1775</v>
      </c>
    </row>
    <row r="49" spans="1:14" x14ac:dyDescent="0.35">
      <c r="A49" s="19">
        <v>6</v>
      </c>
      <c r="B49" s="1" t="s">
        <v>128</v>
      </c>
      <c r="C49" s="10"/>
      <c r="D49" s="9">
        <f t="shared" si="6"/>
        <v>0</v>
      </c>
      <c r="E49" s="10">
        <f>C49-D48:D49</f>
        <v>0</v>
      </c>
      <c r="F49" s="102" t="s">
        <v>170</v>
      </c>
      <c r="G49" s="7">
        <v>8.3000000000000007</v>
      </c>
      <c r="H49" s="119">
        <v>22600</v>
      </c>
      <c r="I49" s="50">
        <v>1920</v>
      </c>
      <c r="J49" s="1">
        <f>H49/12</f>
        <v>1883.3333333333333</v>
      </c>
      <c r="K49" s="9">
        <v>1880</v>
      </c>
    </row>
    <row r="50" spans="1:14" x14ac:dyDescent="0.35">
      <c r="A50" s="19"/>
      <c r="B50" s="1" t="s">
        <v>159</v>
      </c>
      <c r="C50" s="10"/>
      <c r="D50" s="9"/>
      <c r="E50" s="10"/>
      <c r="F50" s="102"/>
      <c r="G50" s="7"/>
      <c r="H50" s="119"/>
      <c r="I50" s="50"/>
      <c r="K50" s="9"/>
    </row>
    <row r="51" spans="1:14" x14ac:dyDescent="0.35">
      <c r="A51" s="19">
        <v>7</v>
      </c>
      <c r="B51" s="1" t="s">
        <v>137</v>
      </c>
      <c r="C51" s="10"/>
      <c r="D51" s="9">
        <f t="shared" ref="D51" si="7">(C51*70)/100</f>
        <v>0</v>
      </c>
      <c r="E51" s="10">
        <f>C51-D49:D51</f>
        <v>0</v>
      </c>
      <c r="F51" s="102" t="s">
        <v>169</v>
      </c>
      <c r="G51" s="7">
        <v>8.4</v>
      </c>
      <c r="H51" s="119">
        <v>34400</v>
      </c>
      <c r="I51" s="50">
        <v>2940</v>
      </c>
      <c r="J51" s="1">
        <f>H51/12</f>
        <v>2866.6666666666665</v>
      </c>
      <c r="K51" s="9">
        <v>2860</v>
      </c>
    </row>
    <row r="52" spans="1:14" x14ac:dyDescent="0.35">
      <c r="A52" s="19"/>
      <c r="B52" s="1" t="s">
        <v>160</v>
      </c>
      <c r="C52" s="10"/>
      <c r="D52" s="9"/>
      <c r="E52" s="10"/>
      <c r="F52" s="102"/>
      <c r="G52" s="7"/>
      <c r="H52" s="119"/>
      <c r="I52" s="50"/>
      <c r="K52" s="9"/>
    </row>
    <row r="53" spans="1:14" x14ac:dyDescent="0.35">
      <c r="A53" s="19">
        <v>8</v>
      </c>
      <c r="B53" s="1" t="s">
        <v>139</v>
      </c>
      <c r="C53" s="10"/>
      <c r="D53" s="9">
        <f t="shared" ref="D53" si="8">(C53*70)/100</f>
        <v>0</v>
      </c>
      <c r="E53" s="10">
        <f>C53-D51:D53</f>
        <v>0</v>
      </c>
      <c r="F53" s="102" t="s">
        <v>168</v>
      </c>
      <c r="G53" s="7">
        <v>8.5</v>
      </c>
      <c r="H53" s="119">
        <v>25900</v>
      </c>
      <c r="I53" s="50">
        <v>2250</v>
      </c>
      <c r="J53" s="1">
        <f>H53/12</f>
        <v>2158.3333333333335</v>
      </c>
      <c r="K53" s="9">
        <v>2150</v>
      </c>
    </row>
    <row r="54" spans="1:14" x14ac:dyDescent="0.35">
      <c r="A54" s="19"/>
      <c r="B54" s="31" t="s">
        <v>143</v>
      </c>
      <c r="C54" s="10"/>
      <c r="D54" s="9"/>
      <c r="E54" s="10"/>
      <c r="F54" s="102"/>
      <c r="G54" s="7"/>
      <c r="H54" s="119"/>
      <c r="I54" s="50"/>
      <c r="K54" s="9"/>
    </row>
    <row r="55" spans="1:14" x14ac:dyDescent="0.35">
      <c r="A55" s="19"/>
      <c r="B55" s="1" t="s">
        <v>161</v>
      </c>
      <c r="C55" s="10"/>
      <c r="D55" s="9"/>
      <c r="E55" s="10"/>
      <c r="F55" s="102"/>
      <c r="G55" s="7"/>
      <c r="H55" s="119"/>
      <c r="I55" s="50"/>
      <c r="K55" s="9"/>
    </row>
    <row r="56" spans="1:14" x14ac:dyDescent="0.35">
      <c r="A56" s="19">
        <v>9</v>
      </c>
      <c r="B56" s="1" t="s">
        <v>145</v>
      </c>
      <c r="C56" s="10"/>
      <c r="D56" s="9">
        <f t="shared" ref="D56" si="9">(C56*70)/100</f>
        <v>0</v>
      </c>
      <c r="E56" s="10">
        <f>C56-D53:D56</f>
        <v>0</v>
      </c>
      <c r="F56" s="102" t="s">
        <v>167</v>
      </c>
      <c r="G56" s="11">
        <v>9</v>
      </c>
      <c r="H56" s="119">
        <v>33700</v>
      </c>
      <c r="I56" s="50">
        <v>2900</v>
      </c>
      <c r="J56" s="1">
        <f>H56/12</f>
        <v>2808.3333333333335</v>
      </c>
      <c r="K56" s="10">
        <v>2800</v>
      </c>
      <c r="N56" s="124"/>
    </row>
    <row r="57" spans="1:14" x14ac:dyDescent="0.35">
      <c r="A57" s="113"/>
      <c r="B57" s="114"/>
      <c r="C57" s="106" t="s">
        <v>6</v>
      </c>
      <c r="D57" s="109">
        <f>SUM(D39:D56)</f>
        <v>0</v>
      </c>
      <c r="E57" s="49">
        <f>SUM(E39:E56)</f>
        <v>0</v>
      </c>
      <c r="F57" s="103" t="s">
        <v>176</v>
      </c>
      <c r="I57" s="16">
        <f>SUM(I39:I56)</f>
        <v>38780</v>
      </c>
      <c r="J57" s="125"/>
      <c r="K57" s="16">
        <f>SUM(K39:K56)</f>
        <v>38320</v>
      </c>
      <c r="L57" s="139" t="s">
        <v>175</v>
      </c>
      <c r="M57" s="9">
        <f>K57*11</f>
        <v>421520</v>
      </c>
    </row>
    <row r="58" spans="1:14" x14ac:dyDescent="0.35">
      <c r="A58" s="138"/>
      <c r="B58" s="138"/>
      <c r="C58" s="110"/>
      <c r="D58" s="111"/>
      <c r="E58" s="111"/>
      <c r="F58" s="112"/>
      <c r="G58" s="40"/>
      <c r="L58" s="139" t="s">
        <v>178</v>
      </c>
      <c r="M58" s="9">
        <v>38780</v>
      </c>
    </row>
    <row r="59" spans="1:14" x14ac:dyDescent="0.35">
      <c r="A59" s="138"/>
      <c r="B59" s="138"/>
      <c r="C59" s="112"/>
      <c r="D59" s="112"/>
      <c r="E59" s="112"/>
      <c r="F59" s="40"/>
      <c r="G59" s="40"/>
      <c r="M59" s="9">
        <f>SUM(M57:M58)</f>
        <v>460300</v>
      </c>
    </row>
    <row r="60" spans="1:14" x14ac:dyDescent="0.35">
      <c r="B60" s="1" t="s">
        <v>148</v>
      </c>
      <c r="C60" s="76" t="s">
        <v>149</v>
      </c>
      <c r="F60" s="105"/>
    </row>
    <row r="61" spans="1:14" x14ac:dyDescent="0.35">
      <c r="B61" s="1" t="s">
        <v>151</v>
      </c>
    </row>
    <row r="62" spans="1:14" x14ac:dyDescent="0.35">
      <c r="B62" s="1" t="s">
        <v>150</v>
      </c>
      <c r="F62" s="104"/>
    </row>
  </sheetData>
  <mergeCells count="6">
    <mergeCell ref="A59:B59"/>
    <mergeCell ref="B2:D2"/>
    <mergeCell ref="A27:B27"/>
    <mergeCell ref="A26:B26"/>
    <mergeCell ref="B34:D34"/>
    <mergeCell ref="A58:B58"/>
  </mergeCells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สรุป</vt:lpstr>
      <vt:lpstr>จำแนก</vt:lpstr>
      <vt:lpstr>จัดสรร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SSJ-Jintana</dc:creator>
  <cp:lastModifiedBy>SSJ-Jintana</cp:lastModifiedBy>
  <cp:lastPrinted>2021-12-08T05:59:57Z</cp:lastPrinted>
  <dcterms:created xsi:type="dcterms:W3CDTF">2021-10-26T07:17:51Z</dcterms:created>
  <dcterms:modified xsi:type="dcterms:W3CDTF">2022-05-02T02:17:32Z</dcterms:modified>
</cp:coreProperties>
</file>